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vkaitova\Downloads\"/>
    </mc:Choice>
  </mc:AlternateContent>
  <bookViews>
    <workbookView xWindow="0" yWindow="0" windowWidth="2160" windowHeight="0" tabRatio="500"/>
  </bookViews>
  <sheets>
    <sheet name="Подпорные стены" sheetId="21" r:id="rId1"/>
  </sheets>
  <definedNames>
    <definedName name="_xlnm.Print_Titles" localSheetId="0">'Подпорные стены'!$16:$16</definedName>
    <definedName name="_xlnm.Print_Area" localSheetId="0">'Подпорные стены'!$A$1:$L$100</definedName>
  </definedNames>
  <calcPr calcId="162913" fullPrecision="0"/>
</workbook>
</file>

<file path=xl/calcChain.xml><?xml version="1.0" encoding="utf-8"?>
<calcChain xmlns="http://schemas.openxmlformats.org/spreadsheetml/2006/main">
  <c r="K49" i="21" l="1"/>
  <c r="J48" i="21"/>
  <c r="K48" i="21"/>
  <c r="I48" i="21"/>
  <c r="J47" i="21" l="1"/>
  <c r="I47" i="21"/>
  <c r="H47" i="21"/>
  <c r="K47" i="21" s="1"/>
  <c r="H46" i="21"/>
  <c r="H45" i="21"/>
  <c r="H43" i="21"/>
  <c r="H41" i="21"/>
  <c r="H40" i="21"/>
  <c r="H39" i="21"/>
  <c r="H38" i="21"/>
  <c r="J36" i="21"/>
  <c r="I36" i="21"/>
  <c r="H36" i="21"/>
  <c r="K36" i="21" s="1"/>
  <c r="J35" i="21"/>
  <c r="I35" i="21"/>
  <c r="H35" i="21"/>
  <c r="K35" i="21" s="1"/>
  <c r="J34" i="21"/>
  <c r="I34" i="21"/>
  <c r="H34" i="21"/>
  <c r="K34" i="21" s="1"/>
  <c r="J33" i="21"/>
  <c r="I33" i="21"/>
  <c r="H33" i="21"/>
  <c r="K33" i="21" s="1"/>
  <c r="J32" i="21"/>
  <c r="I32" i="21"/>
  <c r="H32" i="21"/>
  <c r="K32" i="21" s="1"/>
  <c r="J30" i="21"/>
  <c r="I30" i="21"/>
  <c r="H30" i="21"/>
  <c r="K30" i="21" s="1"/>
  <c r="J29" i="21"/>
  <c r="I29" i="21"/>
  <c r="H29" i="21"/>
  <c r="K29" i="21" s="1"/>
  <c r="J28" i="21"/>
  <c r="I28" i="21"/>
  <c r="H28" i="21"/>
  <c r="K28" i="21" s="1"/>
  <c r="J26" i="21"/>
  <c r="I26" i="21"/>
  <c r="H26" i="21"/>
  <c r="K26" i="21" s="1"/>
  <c r="J25" i="21"/>
  <c r="I25" i="21"/>
  <c r="H25" i="21"/>
  <c r="K25" i="21" s="1"/>
  <c r="J24" i="21"/>
  <c r="I24" i="21"/>
  <c r="H24" i="21"/>
  <c r="K24" i="21" s="1"/>
  <c r="J23" i="21"/>
  <c r="I23" i="21"/>
  <c r="H23" i="21"/>
  <c r="K23" i="21" s="1"/>
  <c r="J22" i="21"/>
  <c r="I22" i="21"/>
  <c r="H22" i="21"/>
  <c r="K22" i="21" s="1"/>
  <c r="J21" i="21"/>
  <c r="I21" i="21"/>
  <c r="H21" i="21"/>
  <c r="K21" i="21" s="1"/>
  <c r="J20" i="21"/>
  <c r="I20" i="21"/>
  <c r="H20" i="21"/>
  <c r="K20" i="21" s="1"/>
  <c r="E46" i="21"/>
  <c r="J46" i="21" s="1"/>
  <c r="E45" i="21"/>
  <c r="J45" i="21" s="1"/>
  <c r="E43" i="21"/>
  <c r="I43" i="21" s="1"/>
  <c r="I42" i="21" s="1"/>
  <c r="E41" i="21"/>
  <c r="J41" i="21" s="1"/>
  <c r="E40" i="21"/>
  <c r="I40" i="21" s="1"/>
  <c r="E39" i="21"/>
  <c r="J39" i="21" s="1"/>
  <c r="E38" i="21"/>
  <c r="J38" i="21" s="1"/>
  <c r="J44" i="21" l="1"/>
  <c r="K31" i="21"/>
  <c r="I31" i="21"/>
  <c r="J31" i="21"/>
  <c r="J40" i="21"/>
  <c r="I19" i="21"/>
  <c r="J19" i="21"/>
  <c r="K19" i="21"/>
  <c r="K27" i="21"/>
  <c r="J37" i="21"/>
  <c r="I27" i="21"/>
  <c r="J27" i="21"/>
  <c r="K39" i="21"/>
  <c r="I41" i="21"/>
  <c r="J43" i="21"/>
  <c r="J42" i="21" s="1"/>
  <c r="I45" i="21"/>
  <c r="I44" i="21" s="1"/>
  <c r="K46" i="21"/>
  <c r="K38" i="21"/>
  <c r="I46" i="21"/>
  <c r="I39" i="21"/>
  <c r="K41" i="21"/>
  <c r="K43" i="21"/>
  <c r="K42" i="21" s="1"/>
  <c r="K45" i="21"/>
  <c r="I38" i="21"/>
  <c r="K40" i="21"/>
  <c r="K44" i="21" l="1"/>
  <c r="J18" i="21"/>
  <c r="I37" i="21"/>
  <c r="I18" i="21"/>
  <c r="K37" i="21"/>
  <c r="K18" i="21" s="1"/>
</calcChain>
</file>

<file path=xl/sharedStrings.xml><?xml version="1.0" encoding="utf-8"?>
<sst xmlns="http://schemas.openxmlformats.org/spreadsheetml/2006/main" count="159" uniqueCount="134">
  <si>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</si>
  <si>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</si>
  <si>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</si>
  <si>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</si>
  <si>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</si>
  <si>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</si>
  <si>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</si>
  <si>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</si>
  <si>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</si>
  <si>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</si>
  <si>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</si>
  <si>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</si>
  <si>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</si>
  <si>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</si>
  <si>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</si>
  <si>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</si>
  <si>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</si>
  <si>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</si>
  <si>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</si>
  <si>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</si>
  <si>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7. Подсчет объемов работ производится по рабочим чертежам, взаиморасчет производится по фактически выполненным объемам.</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</si>
  <si>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</si>
  <si>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</si>
  <si>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</si>
  <si>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</si>
  <si>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</si>
  <si>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</si>
  <si>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</si>
  <si>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</si>
  <si>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</si>
  <si>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</si>
  <si>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</si>
  <si>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</si>
  <si>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</si>
  <si>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</si>
  <si>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</si>
  <si>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</si>
  <si>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</si>
  <si>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</si>
  <si>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</si>
  <si>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 xml:space="preserve"> - аванс на материалы:</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</si>
  <si>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</si>
  <si>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</si>
  <si>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</si>
  <si>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</si>
  <si>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</si>
  <si>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</si>
  <si>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</si>
  <si>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</si>
  <si>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</si>
  <si>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</si>
  <si>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</si>
  <si>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</si>
  <si>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</si>
  <si>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</si>
  <si>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</si>
  <si>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</si>
  <si>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</si>
  <si>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</si>
  <si>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</si>
  <si>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шт.</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</si>
  <si>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</si>
  <si>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</si>
  <si>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Озеленение</t>
  </si>
  <si>
    <t>Посадка Ели голубой 2 м, ветви от земли, Д1</t>
  </si>
  <si>
    <t>Посадка Ели голубой 4 м, ветви от земли, Д1.1</t>
  </si>
  <si>
    <t>Посадка Клена Роял ред, обхватом 12-14 см, Д2</t>
  </si>
  <si>
    <t>Посадка Березы черной, обхватом 18-20 см, Д3</t>
  </si>
  <si>
    <t>Посадка Рябины Додонг,обхватом 12-14 см, Д4</t>
  </si>
  <si>
    <t>Посадка Ивы белой плакучей, обхватом 10-12 см,Д5</t>
  </si>
  <si>
    <t>Посадка Березы Юнге, обхватом 12-14 см, Д6</t>
  </si>
  <si>
    <t>Кустарники  хвойные</t>
  </si>
  <si>
    <t>Посадка сосны горной с шириной кроны 60-80 см, К1</t>
  </si>
  <si>
    <t>Посадка Можжевельника 60-80 см в кадки с шириной кроны 60-80 см,К2</t>
  </si>
  <si>
    <t>Посадка Туи Даники с шириной кроны 20-40 см,К3</t>
  </si>
  <si>
    <t>Кустарники лиственные</t>
  </si>
  <si>
    <t>Посадка Спиреи Грефшейм (шар),80-100 см,К4</t>
  </si>
  <si>
    <t>Посадка Гортензии, 80-100 см, К5</t>
  </si>
  <si>
    <t>Посадка Винограда девичьего,60-80 см,на высоту 3 м вокруг опоры диаметром 0,5 м,К6</t>
  </si>
  <si>
    <t>Посадка Ивы Маяк,60-80 см (не менее 5 ветвей), К7</t>
  </si>
  <si>
    <t>Посадка Дерена белого, 60-80 см, К8</t>
  </si>
  <si>
    <t>Злаковые</t>
  </si>
  <si>
    <t>Посадка Овсяница сизая, Зл1</t>
  </si>
  <si>
    <t>15шт на 1 м2</t>
  </si>
  <si>
    <t>Посадка Вейника,Зл2</t>
  </si>
  <si>
    <t>8 шт на 1 м2</t>
  </si>
  <si>
    <t>Посадка Ковыля,Зл3</t>
  </si>
  <si>
    <t>шт/м2</t>
  </si>
  <si>
    <t>5 шт на 1м2</t>
  </si>
  <si>
    <t>Почвопокровные</t>
  </si>
  <si>
    <t>Посадка Вербейника монетчатого, П1</t>
  </si>
  <si>
    <t>Посадка Мискантус, Зл4</t>
  </si>
  <si>
    <t>15 шт на 1 м2</t>
  </si>
  <si>
    <t>Многолетние(с цветками)</t>
  </si>
  <si>
    <t>Посадка Лиатриса, М1</t>
  </si>
  <si>
    <t>Посадка Шалфея, М2</t>
  </si>
  <si>
    <t>9 шт на 1 м2</t>
  </si>
  <si>
    <t>Посадка Очитка, М3</t>
  </si>
  <si>
    <t>Лиственные и хвойные деревья</t>
  </si>
  <si>
    <t>Наименование работ: Комплекс работ по устройству озеленения</t>
  </si>
  <si>
    <t>1. В единичных расценках учтена последовательность операций и трудозатраты по устройству по устройству озеленения.</t>
  </si>
  <si>
    <t>Цены на материалы указаны с учётом НДС (22%) и доставкой на Объект</t>
  </si>
  <si>
    <t>1</t>
  </si>
  <si>
    <t>1.1</t>
  </si>
  <si>
    <t>1.1.1</t>
  </si>
  <si>
    <t>1.1.2</t>
  </si>
  <si>
    <t>1.1.3</t>
  </si>
  <si>
    <t>1.1.4</t>
  </si>
  <si>
    <t>1.1.5</t>
  </si>
  <si>
    <t>1.1.6</t>
  </si>
  <si>
    <t>1.1.7</t>
  </si>
  <si>
    <t>1.2</t>
  </si>
  <si>
    <t>1.2.1</t>
  </si>
  <si>
    <t>1.2.2</t>
  </si>
  <si>
    <t>1.2.3</t>
  </si>
  <si>
    <t>1.3</t>
  </si>
  <si>
    <t>1.3.1</t>
  </si>
  <si>
    <t>1.3.2</t>
  </si>
  <si>
    <t>1.3.3</t>
  </si>
  <si>
    <t>1.3.4</t>
  </si>
  <si>
    <t>1.3.5</t>
  </si>
  <si>
    <t>1.4</t>
  </si>
  <si>
    <t>1.4.1</t>
  </si>
  <si>
    <t>1.4.2</t>
  </si>
  <si>
    <t>1.4.3</t>
  </si>
  <si>
    <t>1.4.4</t>
  </si>
  <si>
    <t>1.5</t>
  </si>
  <si>
    <t>1.5.1</t>
  </si>
  <si>
    <t>1.6</t>
  </si>
  <si>
    <t>1.6.1</t>
  </si>
  <si>
    <t>1.6.2</t>
  </si>
  <si>
    <t>1.6.3</t>
  </si>
  <si>
    <t>в том числе НДС 22%</t>
  </si>
  <si>
    <r>
      <t xml:space="preserve">___________________ </t>
    </r>
    <r>
      <rPr>
        <sz val="12"/>
        <rFont val="Times New Roman"/>
        <family val="2"/>
        <charset val="204"/>
      </rPr>
      <t xml:space="preserve">
М.П.</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</si>
</sst>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4"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i/>
      <sz val="11"/>
      <name val="Times New Roman"/>
      <family val="1"/>
      <charset val="204"/>
    </font>
    <font>
      <i/>
      <sz val="11"/>
      <color indexed="8"/>
      <name val="Times New Roman"/>
      <family val="1"/>
      <charset val="204"/>
    </font>
    <font>
      <b/>
      <i/>
      <sz val="11"/>
      <name val="Times New Roman"/>
      <family val="1"/>
      <charset val="204"/>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FF"/>
        <bgColor auto="1"/>
      </patternFill>
    </fill>
    <fill>
      <patternFill patternType="solid">
        <fgColor theme="8"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9">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43" fontId="18" fillId="0" borderId="0" applyFont="0" applyFill="0" applyBorder="0" applyAlignment="0" applyProtection="0"/>
    <xf numFmtId="0" fontId="1" fillId="0" borderId="0"/>
    <xf numFmtId="0" fontId="1" fillId="0" borderId="0"/>
    <xf numFmtId="0" fontId="1" fillId="0" borderId="0"/>
    <xf numFmtId="43" fontId="18" fillId="0" borderId="0" applyFont="0" applyFill="0" applyBorder="0" applyAlignment="0" applyProtection="0"/>
    <xf numFmtId="0" fontId="1" fillId="0" borderId="0"/>
  </cellStyleXfs>
  <cellXfs count="167">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0" fontId="9" fillId="0" borderId="1" xfId="0" applyFont="1" applyBorder="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9" fillId="0" borderId="2" xfId="5" applyNumberFormat="1" applyFont="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2" fillId="0" borderId="20" xfId="0" applyNumberFormat="1" applyFont="1" applyFill="1" applyBorder="1" applyAlignment="1">
      <alignment horizontal="center" vertical="center" wrapText="1"/>
    </xf>
    <xf numFmtId="49" fontId="27" fillId="0" borderId="0" xfId="0" applyNumberFormat="1" applyFont="1" applyFill="1" applyAlignment="1">
      <alignment wrapText="1"/>
    </xf>
    <xf numFmtId="164" fontId="9" fillId="3" borderId="1" xfId="5" applyNumberFormat="1" applyFont="1" applyFill="1" applyBorder="1" applyAlignment="1">
      <alignment horizontal="center" vertical="center" wrapText="1"/>
    </xf>
    <xf numFmtId="164" fontId="10" fillId="0" borderId="1" xfId="5" applyNumberFormat="1" applyFont="1" applyFill="1" applyBorder="1" applyAlignment="1">
      <alignment horizontal="center" vertical="center" wrapText="1"/>
    </xf>
    <xf numFmtId="164" fontId="11" fillId="0" borderId="1" xfId="5" applyNumberFormat="1" applyFont="1" applyFill="1" applyBorder="1" applyAlignment="1">
      <alignment horizontal="center" vertical="center" wrapText="1"/>
    </xf>
    <xf numFmtId="164" fontId="11" fillId="0" borderId="13" xfId="5" applyNumberFormat="1" applyFont="1" applyFill="1" applyBorder="1" applyAlignment="1">
      <alignment horizontal="center" vertical="center"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164" fontId="11" fillId="7" borderId="1" xfId="5" applyNumberFormat="1" applyFont="1" applyFill="1" applyBorder="1" applyAlignment="1">
      <alignment horizontal="center" vertical="center" wrapText="1"/>
    </xf>
    <xf numFmtId="49" fontId="8" fillId="0" borderId="20" xfId="0" applyNumberFormat="1" applyFont="1" applyFill="1" applyBorder="1" applyAlignment="1">
      <alignment horizontal="center" vertical="center" wrapText="1"/>
    </xf>
    <xf numFmtId="164" fontId="11" fillId="7" borderId="13" xfId="5" applyNumberFormat="1" applyFont="1" applyFill="1" applyBorder="1" applyAlignment="1">
      <alignment horizontal="center" vertical="center" wrapText="1"/>
    </xf>
    <xf numFmtId="0" fontId="31" fillId="0" borderId="1" xfId="0" applyFont="1" applyBorder="1" applyAlignment="1">
      <alignment horizontal="center" vertical="center" wrapText="1"/>
    </xf>
    <xf numFmtId="49" fontId="32" fillId="0" borderId="1" xfId="0" applyNumberFormat="1" applyFont="1" applyFill="1" applyBorder="1" applyAlignment="1">
      <alignment horizontal="center" vertical="center" wrapText="1"/>
    </xf>
    <xf numFmtId="49" fontId="27" fillId="0" borderId="1" xfId="0" applyNumberFormat="1" applyFont="1" applyFill="1" applyBorder="1" applyAlignment="1">
      <alignment horizontal="left" vertical="center" wrapText="1"/>
    </xf>
    <xf numFmtId="49" fontId="8" fillId="0" borderId="1" xfId="0" applyNumberFormat="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164" fontId="11" fillId="5" borderId="13" xfId="5" applyNumberFormat="1" applyFont="1" applyFill="1" applyBorder="1" applyAlignment="1">
      <alignment horizontal="center" vertical="center" wrapText="1"/>
    </xf>
    <xf numFmtId="49" fontId="8" fillId="4" borderId="20" xfId="0" applyNumberFormat="1" applyFont="1" applyFill="1" applyBorder="1" applyAlignment="1">
      <alignment horizontal="center" vertical="center" wrapText="1"/>
    </xf>
    <xf numFmtId="49" fontId="6" fillId="4" borderId="1" xfId="0" applyNumberFormat="1" applyFont="1" applyFill="1" applyBorder="1" applyAlignment="1">
      <alignment horizontal="left" vertical="center" wrapText="1"/>
    </xf>
    <xf numFmtId="0" fontId="31" fillId="4" borderId="1" xfId="0" applyFont="1" applyFill="1" applyBorder="1" applyAlignment="1">
      <alignment horizontal="center" vertical="center" wrapText="1"/>
    </xf>
    <xf numFmtId="4" fontId="9" fillId="4" borderId="2" xfId="5" applyNumberFormat="1" applyFont="1" applyFill="1" applyBorder="1" applyAlignment="1">
      <alignment horizontal="center" vertical="center" wrapText="1"/>
    </xf>
    <xf numFmtId="164" fontId="11" fillId="4" borderId="13" xfId="5" applyNumberFormat="1" applyFont="1" applyFill="1" applyBorder="1" applyAlignment="1">
      <alignment horizontal="center" vertical="center" wrapText="1"/>
    </xf>
    <xf numFmtId="164" fontId="11" fillId="4" borderId="1" xfId="5" applyNumberFormat="1" applyFont="1" applyFill="1" applyBorder="1" applyAlignment="1">
      <alignment horizontal="center" vertical="center" wrapText="1"/>
    </xf>
    <xf numFmtId="164" fontId="9" fillId="4" borderId="1" xfId="5" applyNumberFormat="1" applyFont="1" applyFill="1" applyBorder="1" applyAlignment="1">
      <alignment horizontal="center" vertical="center" wrapText="1"/>
    </xf>
    <xf numFmtId="49" fontId="8" fillId="5" borderId="20" xfId="0" applyNumberFormat="1" applyFont="1" applyFill="1" applyBorder="1" applyAlignment="1">
      <alignment horizontal="center" vertical="center" wrapText="1"/>
    </xf>
    <xf numFmtId="49" fontId="6" fillId="5" borderId="1" xfId="0" applyNumberFormat="1" applyFont="1" applyFill="1" applyBorder="1" applyAlignment="1">
      <alignment horizontal="left" vertical="center" wrapText="1"/>
    </xf>
    <xf numFmtId="0" fontId="31" fillId="5" borderId="1" xfId="0" applyFont="1" applyFill="1" applyBorder="1" applyAlignment="1">
      <alignment horizontal="center" vertical="center" wrapText="1"/>
    </xf>
    <xf numFmtId="4" fontId="9" fillId="5" borderId="2" xfId="5" applyNumberFormat="1" applyFont="1" applyFill="1" applyBorder="1" applyAlignment="1">
      <alignment horizontal="center" vertical="center" wrapText="1"/>
    </xf>
    <xf numFmtId="164" fontId="11" fillId="5" borderId="1" xfId="5" applyNumberFormat="1" applyFont="1" applyFill="1" applyBorder="1" applyAlignment="1">
      <alignment horizontal="center" vertical="center" wrapText="1"/>
    </xf>
    <xf numFmtId="164" fontId="9" fillId="5" borderId="1" xfId="5" applyNumberFormat="1"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49" fontId="12" fillId="4" borderId="20" xfId="0" applyNumberFormat="1" applyFont="1" applyFill="1" applyBorder="1" applyAlignment="1">
      <alignment horizontal="center" vertical="center" wrapText="1"/>
    </xf>
    <xf numFmtId="0" fontId="33" fillId="4" borderId="1" xfId="0" applyFont="1" applyFill="1" applyBorder="1" applyAlignment="1">
      <alignment horizontal="center" vertical="center" wrapText="1"/>
    </xf>
    <xf numFmtId="4" fontId="13" fillId="4" borderId="2" xfId="5" applyNumberFormat="1" applyFont="1" applyFill="1" applyBorder="1" applyAlignment="1">
      <alignment horizontal="center" vertical="center" wrapText="1"/>
    </xf>
    <xf numFmtId="164" fontId="10" fillId="4" borderId="13" xfId="5" applyNumberFormat="1" applyFont="1" applyFill="1" applyBorder="1" applyAlignment="1">
      <alignment horizontal="center" vertical="center" wrapText="1"/>
    </xf>
    <xf numFmtId="164" fontId="10" fillId="4" borderId="1" xfId="5" applyNumberFormat="1" applyFont="1" applyFill="1" applyBorder="1" applyAlignment="1">
      <alignment horizontal="center" vertical="center" wrapText="1"/>
    </xf>
    <xf numFmtId="164" fontId="13" fillId="4" borderId="1" xfId="5" applyNumberFormat="1" applyFont="1" applyFill="1" applyBorder="1" applyAlignment="1">
      <alignment horizontal="center" vertical="center" wrapText="1"/>
    </xf>
    <xf numFmtId="3" fontId="9" fillId="0" borderId="2" xfId="5" applyNumberFormat="1" applyFont="1" applyBorder="1" applyAlignment="1">
      <alignment horizontal="center" vertical="center" wrapText="1"/>
    </xf>
    <xf numFmtId="49" fontId="8" fillId="7" borderId="20" xfId="0" applyNumberFormat="1" applyFont="1" applyFill="1" applyBorder="1" applyAlignment="1">
      <alignment horizontal="center" vertical="center" wrapText="1"/>
    </xf>
    <xf numFmtId="49" fontId="12" fillId="7" borderId="1" xfId="0" applyNumberFormat="1" applyFont="1" applyFill="1" applyBorder="1" applyAlignment="1">
      <alignment horizontal="center" vertical="center" wrapText="1"/>
    </xf>
    <xf numFmtId="49" fontId="6" fillId="7" borderId="1" xfId="0" applyNumberFormat="1" applyFont="1" applyFill="1" applyBorder="1" applyAlignment="1">
      <alignment horizontal="left" vertical="center" wrapText="1"/>
    </xf>
    <xf numFmtId="0" fontId="31" fillId="7" borderId="1" xfId="0" applyFont="1" applyFill="1" applyBorder="1" applyAlignment="1">
      <alignment horizontal="center" vertical="center" wrapText="1"/>
    </xf>
    <xf numFmtId="4" fontId="9" fillId="7" borderId="2" xfId="5" applyNumberFormat="1" applyFont="1" applyFill="1" applyBorder="1" applyAlignment="1">
      <alignment horizontal="center" vertical="center" wrapText="1"/>
    </xf>
    <xf numFmtId="164" fontId="9" fillId="7" borderId="1" xfId="5"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164" fontId="10" fillId="5" borderId="1" xfId="5" applyNumberFormat="1" applyFont="1" applyFill="1" applyBorder="1" applyAlignment="1">
      <alignment horizontal="center" vertical="center" wrapText="1"/>
    </xf>
    <xf numFmtId="3" fontId="9" fillId="3" borderId="2" xfId="5"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 fontId="0" fillId="0" borderId="0" xfId="0" applyNumberFormat="1" applyAlignment="1">
      <alignment horizontal="left" wrapText="1"/>
    </xf>
    <xf numFmtId="4" fontId="7" fillId="7" borderId="1" xfId="0" applyNumberFormat="1" applyFont="1" applyFill="1" applyBorder="1" applyAlignment="1">
      <alignment horizontal="center" wrapText="1"/>
    </xf>
    <xf numFmtId="4" fontId="28" fillId="6" borderId="21" xfId="0" applyNumberFormat="1" applyFont="1" applyFill="1" applyBorder="1" applyAlignment="1">
      <alignment horizontal="left" vertical="center" wrapText="1"/>
    </xf>
    <xf numFmtId="4" fontId="28" fillId="6" borderId="18" xfId="0" applyNumberFormat="1" applyFont="1" applyFill="1" applyBorder="1" applyAlignment="1">
      <alignment horizontal="left" vertical="center" wrapText="1"/>
    </xf>
    <xf numFmtId="4" fontId="28" fillId="6" borderId="22" xfId="0" applyNumberFormat="1" applyFont="1" applyFill="1" applyBorder="1" applyAlignment="1">
      <alignment horizontal="left" vertical="center" wrapText="1"/>
    </xf>
    <xf numFmtId="4" fontId="28" fillId="6" borderId="25" xfId="0" applyNumberFormat="1" applyFont="1" applyFill="1" applyBorder="1" applyAlignment="1">
      <alignment horizontal="left" vertical="center" wrapText="1"/>
    </xf>
    <xf numFmtId="4" fontId="28" fillId="6" borderId="26" xfId="0" applyNumberFormat="1" applyFont="1" applyFill="1" applyBorder="1" applyAlignment="1">
      <alignment horizontal="left" vertical="center" wrapText="1"/>
    </xf>
    <xf numFmtId="4" fontId="28" fillId="4" borderId="9" xfId="0" applyNumberFormat="1" applyFont="1" applyFill="1" applyBorder="1" applyAlignment="1">
      <alignment horizontal="center" vertical="center" wrapText="1"/>
    </xf>
    <xf numFmtId="4" fontId="28" fillId="4" borderId="10" xfId="0" applyNumberFormat="1" applyFont="1" applyFill="1" applyBorder="1" applyAlignment="1">
      <alignment horizontal="center" vertical="center" wrapText="1"/>
    </xf>
    <xf numFmtId="4" fontId="28" fillId="4" borderId="13" xfId="0" applyNumberFormat="1" applyFont="1" applyFill="1" applyBorder="1" applyAlignment="1">
      <alignment horizontal="center" vertical="center" wrapText="1"/>
    </xf>
    <xf numFmtId="4" fontId="28" fillId="6" borderId="23" xfId="0" applyNumberFormat="1" applyFont="1" applyFill="1" applyBorder="1" applyAlignment="1">
      <alignment horizontal="left" vertical="center" wrapText="1"/>
    </xf>
    <xf numFmtId="4" fontId="28" fillId="6" borderId="19" xfId="0" applyNumberFormat="1" applyFont="1" applyFill="1" applyBorder="1" applyAlignment="1">
      <alignment horizontal="left" vertical="center" wrapText="1"/>
    </xf>
    <xf numFmtId="4" fontId="28" fillId="6" borderId="24" xfId="0" applyNumberFormat="1" applyFont="1" applyFill="1" applyBorder="1" applyAlignment="1">
      <alignment horizontal="left" vertical="center"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16" fillId="0" borderId="0" xfId="0" applyNumberFormat="1" applyFont="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0" fontId="14" fillId="0" borderId="0" xfId="10" applyFont="1" applyAlignment="1">
      <alignment horizontal="left" wrapText="1"/>
    </xf>
    <xf numFmtId="4" fontId="30" fillId="0" borderId="1" xfId="6" applyNumberFormat="1" applyFont="1" applyBorder="1" applyAlignment="1">
      <alignment horizontal="center" vertical="center" wrapText="1"/>
    </xf>
    <xf numFmtId="4" fontId="30" fillId="4" borderId="1" xfId="6" applyNumberFormat="1" applyFont="1" applyFill="1" applyBorder="1" applyAlignment="1">
      <alignment horizontal="center" vertical="center" wrapText="1"/>
    </xf>
    <xf numFmtId="4" fontId="30" fillId="0" borderId="9"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xf numFmtId="49" fontId="19" fillId="2" borderId="0" xfId="0" applyNumberFormat="1" applyFont="1" applyFill="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10" xfId="6" applyNumberFormat="1" applyFont="1" applyBorder="1" applyAlignment="1">
      <alignment horizontal="left" vertical="center" wrapText="1"/>
    </xf>
  </cellXfs>
  <cellStyles count="19">
    <cellStyle name="Обычный" xfId="0" builtinId="0"/>
    <cellStyle name="Обычный 2" xfId="1"/>
    <cellStyle name="Обычный 3" xfId="3"/>
    <cellStyle name="Обычный 3 2" xfId="6"/>
    <cellStyle name="Обычный 3 2 2" xfId="10"/>
    <cellStyle name="Обычный 3 2 2 2" xfId="18"/>
    <cellStyle name="Обычный 3 2 3" xfId="14"/>
    <cellStyle name="Обычный 3 3" xfId="7"/>
    <cellStyle name="Обычный 3 3 2" xfId="15"/>
    <cellStyle name="Обычный 3 4" xfId="11"/>
    <cellStyle name="Обычный 4" xfId="4"/>
    <cellStyle name="Обычный 4 2" xfId="8"/>
    <cellStyle name="Обычный 4 2 2" xfId="16"/>
    <cellStyle name="Обычный 4 3" xfId="12"/>
    <cellStyle name="Обычный 5 2" xfId="2"/>
    <cellStyle name="Финансовый" xfId="5" builtinId="3"/>
    <cellStyle name="Финансовый 2" xfId="9"/>
    <cellStyle name="Финансовый 2 2" xfId="17"/>
    <cellStyle name="Финансовый 3" xfId="1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95"/>
  <sheetViews>
    <sheetView tabSelected="1" view="pageBreakPreview" zoomScale="80" zoomScaleNormal="70" zoomScaleSheetLayoutView="80" workbookViewId="0">
      <selection activeCell="C1" sqref="C1"/>
    </sheetView>
  </sheetViews>
  <sheetFormatPr defaultColWidth="10.875" defaultRowHeight="15.75" outlineLevelRow="1" x14ac:dyDescent="0.25"/>
  <cols>
    <col min="1" max="1" width="10.125" style="1" customWidth="1"/>
    <col min="2" max="2" width="7.875" style="4" customWidth="1"/>
    <col min="3" max="3" width="98.5" style="15" customWidth="1"/>
    <col min="4" max="4" width="6.625" style="3" bestFit="1" customWidth="1"/>
    <col min="5" max="5" width="13.125" style="45"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2" width="35.25" style="1" customWidth="1"/>
    <col min="13" max="13" width="10.875" style="1" customWidth="1"/>
    <col min="14" max="14" width="6.625" style="1" customWidth="1"/>
    <col min="15" max="16384" width="10.875" style="1"/>
  </cols>
  <sheetData>
    <row r="1" spans="1:11" s="30" customFormat="1" x14ac:dyDescent="0.25">
      <c r="A1" s="36"/>
      <c r="B1" s="37"/>
      <c r="C1" s="66"/>
      <c r="D1" s="40"/>
      <c r="E1" s="39"/>
      <c r="F1" s="38"/>
      <c r="G1" s="38"/>
      <c r="H1" s="38"/>
      <c r="I1" s="38"/>
      <c r="J1" s="38"/>
    </row>
    <row r="2" spans="1:11" s="30" customFormat="1" x14ac:dyDescent="0.25">
      <c r="A2" s="36"/>
      <c r="B2" s="37"/>
      <c r="C2" s="66"/>
      <c r="D2" s="40"/>
      <c r="E2" s="39"/>
      <c r="F2" s="38"/>
      <c r="G2" s="38"/>
      <c r="H2" s="38"/>
      <c r="I2" s="38"/>
      <c r="J2" s="38"/>
    </row>
    <row r="3" spans="1:11" s="30" customFormat="1" ht="15.75" customHeight="1" x14ac:dyDescent="0.25">
      <c r="A3" s="123" t="s">
        <v>34</v>
      </c>
      <c r="B3" s="123"/>
      <c r="C3" s="123"/>
      <c r="D3" s="123"/>
      <c r="E3" s="123"/>
      <c r="F3" s="123"/>
      <c r="G3" s="123"/>
      <c r="H3" s="123"/>
      <c r="I3" s="38"/>
      <c r="J3" s="38"/>
    </row>
    <row r="4" spans="1:11" s="30" customFormat="1" x14ac:dyDescent="0.25">
      <c r="A4" s="123" t="s">
        <v>99</v>
      </c>
      <c r="B4" s="123"/>
      <c r="C4" s="123"/>
      <c r="D4" s="123"/>
      <c r="E4" s="123"/>
      <c r="F4" s="123"/>
      <c r="G4" s="123"/>
      <c r="H4" s="38"/>
      <c r="I4" s="38"/>
      <c r="J4" s="38"/>
    </row>
    <row r="5" spans="1:11" s="30" customFormat="1" x14ac:dyDescent="0.25">
      <c r="A5" s="36"/>
      <c r="B5" s="37"/>
      <c r="C5" s="66"/>
      <c r="D5" s="40"/>
      <c r="E5" s="39"/>
      <c r="F5" s="38"/>
      <c r="G5" s="38"/>
      <c r="H5" s="38"/>
      <c r="I5" s="38"/>
      <c r="J5" s="38"/>
    </row>
    <row r="6" spans="1:11" s="30" customFormat="1" ht="22.5" x14ac:dyDescent="0.25">
      <c r="A6" s="33"/>
      <c r="B6" s="34"/>
      <c r="C6" s="138" t="s">
        <v>35</v>
      </c>
      <c r="D6" s="138"/>
      <c r="E6" s="45"/>
      <c r="F6" s="35"/>
      <c r="G6" s="35"/>
      <c r="H6" s="35"/>
      <c r="I6" s="35"/>
      <c r="J6" s="35"/>
    </row>
    <row r="7" spans="1:11" s="30" customFormat="1" x14ac:dyDescent="0.25">
      <c r="A7" s="33"/>
      <c r="B7" s="34"/>
      <c r="C7" s="67"/>
      <c r="D7" s="34"/>
      <c r="E7" s="45"/>
      <c r="F7" s="35"/>
      <c r="G7" s="35"/>
      <c r="H7" s="35"/>
      <c r="I7" s="35"/>
      <c r="J7" s="35"/>
    </row>
    <row r="8" spans="1:11" s="30" customFormat="1" x14ac:dyDescent="0.25">
      <c r="A8" s="33"/>
      <c r="B8" s="34"/>
      <c r="C8" s="67"/>
      <c r="D8" s="125" t="s">
        <v>51</v>
      </c>
      <c r="E8" s="126"/>
      <c r="F8" s="127"/>
      <c r="G8" s="130"/>
      <c r="H8" s="131"/>
      <c r="I8" s="131"/>
      <c r="J8" s="131"/>
      <c r="K8" s="132"/>
    </row>
    <row r="9" spans="1:11" s="30" customFormat="1" x14ac:dyDescent="0.25">
      <c r="A9" s="124"/>
      <c r="B9" s="124"/>
      <c r="C9" s="68" t="s">
        <v>33</v>
      </c>
      <c r="D9" s="125" t="s">
        <v>52</v>
      </c>
      <c r="E9" s="126"/>
      <c r="F9" s="127"/>
      <c r="G9" s="130"/>
      <c r="H9" s="131"/>
      <c r="I9" s="131"/>
      <c r="J9" s="131"/>
      <c r="K9" s="132"/>
    </row>
    <row r="10" spans="1:11" s="6" customFormat="1" x14ac:dyDescent="0.25">
      <c r="A10" s="33"/>
      <c r="B10" s="34"/>
      <c r="C10" s="67"/>
      <c r="D10" s="125" t="s">
        <v>53</v>
      </c>
      <c r="E10" s="126"/>
      <c r="F10" s="127"/>
      <c r="G10" s="130"/>
      <c r="H10" s="131"/>
      <c r="I10" s="131"/>
      <c r="J10" s="131"/>
      <c r="K10" s="132"/>
    </row>
    <row r="11" spans="1:11" s="6" customFormat="1" x14ac:dyDescent="0.25">
      <c r="A11" s="33"/>
      <c r="B11" s="34"/>
      <c r="C11" s="67"/>
      <c r="D11" s="125" t="s">
        <v>54</v>
      </c>
      <c r="E11" s="126"/>
      <c r="F11" s="127"/>
      <c r="G11" s="130"/>
      <c r="H11" s="131"/>
      <c r="I11" s="131"/>
      <c r="J11" s="131"/>
      <c r="K11" s="132"/>
    </row>
    <row r="12" spans="1:11" s="6" customFormat="1" ht="24.75" customHeight="1" x14ac:dyDescent="0.25">
      <c r="A12" s="33"/>
      <c r="B12" s="34"/>
      <c r="C12" s="67"/>
      <c r="D12" s="125" t="s">
        <v>55</v>
      </c>
      <c r="E12" s="126"/>
      <c r="F12" s="127"/>
      <c r="G12" s="130"/>
      <c r="H12" s="131"/>
      <c r="I12" s="131"/>
      <c r="J12" s="131"/>
      <c r="K12" s="132"/>
    </row>
    <row r="13" spans="1:11" s="6" customFormat="1" x14ac:dyDescent="0.25">
      <c r="A13" s="33"/>
      <c r="B13" s="34"/>
      <c r="C13" s="67"/>
      <c r="D13" s="125" t="s">
        <v>56</v>
      </c>
      <c r="E13" s="126"/>
      <c r="F13" s="127"/>
      <c r="G13" s="130"/>
      <c r="H13" s="131"/>
      <c r="I13" s="131"/>
      <c r="J13" s="131"/>
      <c r="K13" s="132"/>
    </row>
    <row r="14" spans="1:11" s="6" customFormat="1" x14ac:dyDescent="0.25">
      <c r="A14" s="33"/>
      <c r="B14" s="34"/>
      <c r="C14" s="67"/>
      <c r="D14" s="133" t="s">
        <v>57</v>
      </c>
      <c r="E14" s="134"/>
      <c r="F14" s="135"/>
      <c r="G14" s="130"/>
      <c r="H14" s="131"/>
      <c r="I14" s="131"/>
      <c r="J14" s="131"/>
      <c r="K14" s="132"/>
    </row>
    <row r="15" spans="1:11" s="6" customFormat="1" ht="16.5" thickBot="1" x14ac:dyDescent="0.3">
      <c r="A15" s="33"/>
      <c r="B15" s="34"/>
      <c r="C15" s="67"/>
      <c r="D15" s="128" t="s">
        <v>58</v>
      </c>
      <c r="E15" s="129"/>
      <c r="F15" s="129"/>
      <c r="G15" s="130"/>
      <c r="H15" s="131"/>
      <c r="I15" s="131"/>
      <c r="J15" s="131"/>
      <c r="K15" s="132"/>
    </row>
    <row r="16" spans="1:11" ht="36" customHeight="1" x14ac:dyDescent="0.25">
      <c r="A16" s="148" t="s">
        <v>45</v>
      </c>
      <c r="B16" s="119" t="s">
        <v>2</v>
      </c>
      <c r="C16" s="121" t="s">
        <v>1</v>
      </c>
      <c r="D16" s="119" t="s">
        <v>0</v>
      </c>
      <c r="E16" s="117" t="s">
        <v>3</v>
      </c>
      <c r="F16" s="150" t="s">
        <v>4</v>
      </c>
      <c r="G16" s="151"/>
      <c r="H16" s="152"/>
      <c r="I16" s="139" t="s">
        <v>5</v>
      </c>
      <c r="J16" s="140"/>
      <c r="K16" s="141"/>
    </row>
    <row r="17" spans="1:11" ht="36" customHeight="1" x14ac:dyDescent="0.25">
      <c r="A17" s="149"/>
      <c r="B17" s="120"/>
      <c r="C17" s="122"/>
      <c r="D17" s="120"/>
      <c r="E17" s="118"/>
      <c r="F17" s="7" t="s">
        <v>6</v>
      </c>
      <c r="G17" s="8" t="s">
        <v>7</v>
      </c>
      <c r="H17" s="9" t="s">
        <v>8</v>
      </c>
      <c r="I17" s="7" t="s">
        <v>6</v>
      </c>
      <c r="J17" s="10" t="s">
        <v>9</v>
      </c>
      <c r="K17" s="11" t="s">
        <v>8</v>
      </c>
    </row>
    <row r="18" spans="1:11" s="61" customFormat="1" outlineLevel="1" x14ac:dyDescent="0.25">
      <c r="A18" s="93"/>
      <c r="B18" s="84" t="s">
        <v>102</v>
      </c>
      <c r="C18" s="94" t="s">
        <v>63</v>
      </c>
      <c r="D18" s="95"/>
      <c r="E18" s="96"/>
      <c r="F18" s="85"/>
      <c r="G18" s="97"/>
      <c r="H18" s="98"/>
      <c r="I18" s="114">
        <f>I19+I27+I31+I37+I42+I44</f>
        <v>0</v>
      </c>
      <c r="J18" s="114">
        <f t="shared" ref="J18:K18" si="0">J19+J27+J31+J37+J42+J44</f>
        <v>0</v>
      </c>
      <c r="K18" s="114">
        <f t="shared" si="0"/>
        <v>0</v>
      </c>
    </row>
    <row r="19" spans="1:11" s="61" customFormat="1" outlineLevel="1" x14ac:dyDescent="0.25">
      <c r="A19" s="86"/>
      <c r="B19" s="99" t="s">
        <v>103</v>
      </c>
      <c r="C19" s="87" t="s">
        <v>98</v>
      </c>
      <c r="D19" s="88"/>
      <c r="E19" s="89"/>
      <c r="F19" s="90"/>
      <c r="G19" s="91"/>
      <c r="H19" s="92"/>
      <c r="I19" s="91">
        <f>SUM(I20:I26)</f>
        <v>0</v>
      </c>
      <c r="J19" s="91">
        <f t="shared" ref="J19:K19" si="1">SUM(J20:J26)</f>
        <v>0</v>
      </c>
      <c r="K19" s="91">
        <f t="shared" si="1"/>
        <v>0</v>
      </c>
    </row>
    <row r="20" spans="1:11" s="61" customFormat="1" outlineLevel="1" x14ac:dyDescent="0.25">
      <c r="A20" s="78"/>
      <c r="B20" s="83" t="s">
        <v>104</v>
      </c>
      <c r="C20" s="82" t="s">
        <v>64</v>
      </c>
      <c r="D20" s="80" t="s">
        <v>60</v>
      </c>
      <c r="E20" s="41">
        <v>6</v>
      </c>
      <c r="F20" s="79"/>
      <c r="G20" s="77"/>
      <c r="H20" s="62">
        <f t="shared" ref="H20:H26" si="2">SUM(F20:G20)</f>
        <v>0</v>
      </c>
      <c r="I20" s="64">
        <f t="shared" ref="I20:I26" si="3">E20*F20</f>
        <v>0</v>
      </c>
      <c r="J20" s="64">
        <f t="shared" ref="J20:J26" si="4">G20*E20</f>
        <v>0</v>
      </c>
      <c r="K20" s="64">
        <f t="shared" ref="K20:K26" si="5">H20*E20</f>
        <v>0</v>
      </c>
    </row>
    <row r="21" spans="1:11" s="61" customFormat="1" outlineLevel="1" x14ac:dyDescent="0.25">
      <c r="A21" s="78"/>
      <c r="B21" s="83" t="s">
        <v>105</v>
      </c>
      <c r="C21" s="82" t="s">
        <v>65</v>
      </c>
      <c r="D21" s="80" t="s">
        <v>60</v>
      </c>
      <c r="E21" s="41">
        <v>1</v>
      </c>
      <c r="F21" s="79"/>
      <c r="G21" s="77"/>
      <c r="H21" s="62">
        <f t="shared" si="2"/>
        <v>0</v>
      </c>
      <c r="I21" s="64">
        <f t="shared" si="3"/>
        <v>0</v>
      </c>
      <c r="J21" s="64">
        <f t="shared" si="4"/>
        <v>0</v>
      </c>
      <c r="K21" s="64">
        <f t="shared" si="5"/>
        <v>0</v>
      </c>
    </row>
    <row r="22" spans="1:11" s="61" customFormat="1" outlineLevel="1" x14ac:dyDescent="0.25">
      <c r="A22" s="78"/>
      <c r="B22" s="83" t="s">
        <v>106</v>
      </c>
      <c r="C22" s="82" t="s">
        <v>66</v>
      </c>
      <c r="D22" s="80" t="s">
        <v>60</v>
      </c>
      <c r="E22" s="41">
        <v>3</v>
      </c>
      <c r="F22" s="79"/>
      <c r="G22" s="77"/>
      <c r="H22" s="62">
        <f t="shared" si="2"/>
        <v>0</v>
      </c>
      <c r="I22" s="64">
        <f t="shared" si="3"/>
        <v>0</v>
      </c>
      <c r="J22" s="64">
        <f t="shared" si="4"/>
        <v>0</v>
      </c>
      <c r="K22" s="64">
        <f t="shared" si="5"/>
        <v>0</v>
      </c>
    </row>
    <row r="23" spans="1:11" s="61" customFormat="1" outlineLevel="1" x14ac:dyDescent="0.25">
      <c r="A23" s="78"/>
      <c r="B23" s="83" t="s">
        <v>107</v>
      </c>
      <c r="C23" s="82" t="s">
        <v>67</v>
      </c>
      <c r="D23" s="80" t="s">
        <v>60</v>
      </c>
      <c r="E23" s="41">
        <v>2</v>
      </c>
      <c r="F23" s="79"/>
      <c r="G23" s="77"/>
      <c r="H23" s="62">
        <f t="shared" si="2"/>
        <v>0</v>
      </c>
      <c r="I23" s="64">
        <f t="shared" si="3"/>
        <v>0</v>
      </c>
      <c r="J23" s="64">
        <f t="shared" si="4"/>
        <v>0</v>
      </c>
      <c r="K23" s="64">
        <f t="shared" si="5"/>
        <v>0</v>
      </c>
    </row>
    <row r="24" spans="1:11" s="61" customFormat="1" outlineLevel="1" x14ac:dyDescent="0.25">
      <c r="A24" s="78"/>
      <c r="B24" s="83" t="s">
        <v>108</v>
      </c>
      <c r="C24" s="82" t="s">
        <v>68</v>
      </c>
      <c r="D24" s="80" t="s">
        <v>60</v>
      </c>
      <c r="E24" s="41">
        <v>2</v>
      </c>
      <c r="F24" s="79"/>
      <c r="G24" s="77"/>
      <c r="H24" s="62">
        <f t="shared" si="2"/>
        <v>0</v>
      </c>
      <c r="I24" s="64">
        <f t="shared" si="3"/>
        <v>0</v>
      </c>
      <c r="J24" s="64">
        <f t="shared" si="4"/>
        <v>0</v>
      </c>
      <c r="K24" s="64">
        <f t="shared" si="5"/>
        <v>0</v>
      </c>
    </row>
    <row r="25" spans="1:11" s="61" customFormat="1" outlineLevel="1" x14ac:dyDescent="0.25">
      <c r="A25" s="78"/>
      <c r="B25" s="83" t="s">
        <v>109</v>
      </c>
      <c r="C25" s="82" t="s">
        <v>69</v>
      </c>
      <c r="D25" s="80" t="s">
        <v>60</v>
      </c>
      <c r="E25" s="41">
        <v>3</v>
      </c>
      <c r="F25" s="79"/>
      <c r="G25" s="77"/>
      <c r="H25" s="62">
        <f t="shared" si="2"/>
        <v>0</v>
      </c>
      <c r="I25" s="64">
        <f t="shared" si="3"/>
        <v>0</v>
      </c>
      <c r="J25" s="64">
        <f t="shared" si="4"/>
        <v>0</v>
      </c>
      <c r="K25" s="64">
        <f t="shared" si="5"/>
        <v>0</v>
      </c>
    </row>
    <row r="26" spans="1:11" s="61" customFormat="1" outlineLevel="1" x14ac:dyDescent="0.25">
      <c r="A26" s="78"/>
      <c r="B26" s="83" t="s">
        <v>110</v>
      </c>
      <c r="C26" s="82" t="s">
        <v>70</v>
      </c>
      <c r="D26" s="80" t="s">
        <v>60</v>
      </c>
      <c r="E26" s="41">
        <v>2</v>
      </c>
      <c r="F26" s="79"/>
      <c r="G26" s="77"/>
      <c r="H26" s="62">
        <f t="shared" si="2"/>
        <v>0</v>
      </c>
      <c r="I26" s="64">
        <f t="shared" si="3"/>
        <v>0</v>
      </c>
      <c r="J26" s="64">
        <f t="shared" si="4"/>
        <v>0</v>
      </c>
      <c r="K26" s="64">
        <f t="shared" si="5"/>
        <v>0</v>
      </c>
    </row>
    <row r="27" spans="1:11" s="61" customFormat="1" outlineLevel="1" x14ac:dyDescent="0.25">
      <c r="A27" s="86"/>
      <c r="B27" s="99" t="s">
        <v>111</v>
      </c>
      <c r="C27" s="87" t="s">
        <v>71</v>
      </c>
      <c r="D27" s="88"/>
      <c r="E27" s="89"/>
      <c r="F27" s="90"/>
      <c r="G27" s="91"/>
      <c r="H27" s="92"/>
      <c r="I27" s="91">
        <f>SUM(I28:I30)</f>
        <v>0</v>
      </c>
      <c r="J27" s="91">
        <f t="shared" ref="J27:K27" si="6">SUM(J28:J30)</f>
        <v>0</v>
      </c>
      <c r="K27" s="91">
        <f t="shared" si="6"/>
        <v>0</v>
      </c>
    </row>
    <row r="28" spans="1:11" s="61" customFormat="1" outlineLevel="1" x14ac:dyDescent="0.25">
      <c r="A28" s="78"/>
      <c r="B28" s="83" t="s">
        <v>112</v>
      </c>
      <c r="C28" s="82" t="s">
        <v>72</v>
      </c>
      <c r="D28" s="80" t="s">
        <v>60</v>
      </c>
      <c r="E28" s="41">
        <v>61</v>
      </c>
      <c r="F28" s="79"/>
      <c r="G28" s="77"/>
      <c r="H28" s="62">
        <f t="shared" ref="H28:H30" si="7">SUM(F28:G28)</f>
        <v>0</v>
      </c>
      <c r="I28" s="64">
        <f t="shared" ref="I28:I30" si="8">E28*F28</f>
        <v>0</v>
      </c>
      <c r="J28" s="64">
        <f t="shared" ref="J28:J30" si="9">G28*E28</f>
        <v>0</v>
      </c>
      <c r="K28" s="64">
        <f t="shared" ref="K28:K30" si="10">H28*E28</f>
        <v>0</v>
      </c>
    </row>
    <row r="29" spans="1:11" s="61" customFormat="1" outlineLevel="1" x14ac:dyDescent="0.25">
      <c r="A29" s="78"/>
      <c r="B29" s="83" t="s">
        <v>113</v>
      </c>
      <c r="C29" s="82" t="s">
        <v>73</v>
      </c>
      <c r="D29" s="80" t="s">
        <v>60</v>
      </c>
      <c r="E29" s="41">
        <v>5</v>
      </c>
      <c r="F29" s="79"/>
      <c r="G29" s="77"/>
      <c r="H29" s="62">
        <f t="shared" si="7"/>
        <v>0</v>
      </c>
      <c r="I29" s="64">
        <f t="shared" si="8"/>
        <v>0</v>
      </c>
      <c r="J29" s="64">
        <f t="shared" si="9"/>
        <v>0</v>
      </c>
      <c r="K29" s="64">
        <f t="shared" si="10"/>
        <v>0</v>
      </c>
    </row>
    <row r="30" spans="1:11" s="61" customFormat="1" outlineLevel="1" x14ac:dyDescent="0.25">
      <c r="A30" s="78"/>
      <c r="B30" s="83" t="s">
        <v>114</v>
      </c>
      <c r="C30" s="82" t="s">
        <v>74</v>
      </c>
      <c r="D30" s="80" t="s">
        <v>60</v>
      </c>
      <c r="E30" s="41">
        <v>16</v>
      </c>
      <c r="F30" s="79"/>
      <c r="G30" s="77"/>
      <c r="H30" s="62">
        <f t="shared" si="7"/>
        <v>0</v>
      </c>
      <c r="I30" s="64">
        <f t="shared" si="8"/>
        <v>0</v>
      </c>
      <c r="J30" s="64">
        <f t="shared" si="9"/>
        <v>0</v>
      </c>
      <c r="K30" s="64">
        <f t="shared" si="10"/>
        <v>0</v>
      </c>
    </row>
    <row r="31" spans="1:11" s="61" customFormat="1" outlineLevel="1" x14ac:dyDescent="0.25">
      <c r="A31" s="100"/>
      <c r="B31" s="99" t="s">
        <v>115</v>
      </c>
      <c r="C31" s="87" t="s">
        <v>75</v>
      </c>
      <c r="D31" s="101"/>
      <c r="E31" s="102"/>
      <c r="F31" s="103"/>
      <c r="G31" s="104"/>
      <c r="H31" s="105"/>
      <c r="I31" s="104">
        <f>SUM(I32:I36)</f>
        <v>0</v>
      </c>
      <c r="J31" s="104">
        <f>SUM(J32:J36)</f>
        <v>0</v>
      </c>
      <c r="K31" s="104">
        <f>SUM(K32:K36)</f>
        <v>0</v>
      </c>
    </row>
    <row r="32" spans="1:11" s="61" customFormat="1" outlineLevel="1" x14ac:dyDescent="0.25">
      <c r="A32" s="78"/>
      <c r="B32" s="83" t="s">
        <v>116</v>
      </c>
      <c r="C32" s="82" t="s">
        <v>76</v>
      </c>
      <c r="D32" s="80" t="s">
        <v>60</v>
      </c>
      <c r="E32" s="41">
        <v>18</v>
      </c>
      <c r="F32" s="79"/>
      <c r="G32" s="77"/>
      <c r="H32" s="62">
        <f t="shared" ref="H32:H36" si="11">SUM(F32:G32)</f>
        <v>0</v>
      </c>
      <c r="I32" s="64">
        <f t="shared" ref="I32:I36" si="12">E32*F32</f>
        <v>0</v>
      </c>
      <c r="J32" s="64">
        <f t="shared" ref="J32:J36" si="13">G32*E32</f>
        <v>0</v>
      </c>
      <c r="K32" s="64">
        <f t="shared" ref="K32:K36" si="14">H32*E32</f>
        <v>0</v>
      </c>
    </row>
    <row r="33" spans="1:12" s="61" customFormat="1" outlineLevel="1" x14ac:dyDescent="0.25">
      <c r="A33" s="78"/>
      <c r="B33" s="83" t="s">
        <v>117</v>
      </c>
      <c r="C33" s="82" t="s">
        <v>77</v>
      </c>
      <c r="D33" s="80" t="s">
        <v>60</v>
      </c>
      <c r="E33" s="41">
        <v>7</v>
      </c>
      <c r="F33" s="79"/>
      <c r="G33" s="77"/>
      <c r="H33" s="62">
        <f t="shared" si="11"/>
        <v>0</v>
      </c>
      <c r="I33" s="64">
        <f t="shared" si="12"/>
        <v>0</v>
      </c>
      <c r="J33" s="64">
        <f t="shared" si="13"/>
        <v>0</v>
      </c>
      <c r="K33" s="64">
        <f t="shared" si="14"/>
        <v>0</v>
      </c>
    </row>
    <row r="34" spans="1:12" s="61" customFormat="1" outlineLevel="1" x14ac:dyDescent="0.25">
      <c r="A34" s="78"/>
      <c r="B34" s="83" t="s">
        <v>118</v>
      </c>
      <c r="C34" s="82" t="s">
        <v>78</v>
      </c>
      <c r="D34" s="80" t="s">
        <v>60</v>
      </c>
      <c r="E34" s="41">
        <v>5</v>
      </c>
      <c r="F34" s="79"/>
      <c r="G34" s="77"/>
      <c r="H34" s="62">
        <f t="shared" si="11"/>
        <v>0</v>
      </c>
      <c r="I34" s="64">
        <f t="shared" si="12"/>
        <v>0</v>
      </c>
      <c r="J34" s="64">
        <f t="shared" si="13"/>
        <v>0</v>
      </c>
      <c r="K34" s="64">
        <f t="shared" si="14"/>
        <v>0</v>
      </c>
    </row>
    <row r="35" spans="1:12" s="61" customFormat="1" outlineLevel="1" x14ac:dyDescent="0.25">
      <c r="A35" s="78"/>
      <c r="B35" s="83" t="s">
        <v>119</v>
      </c>
      <c r="C35" s="82" t="s">
        <v>79</v>
      </c>
      <c r="D35" s="80" t="s">
        <v>60</v>
      </c>
      <c r="E35" s="41">
        <v>4</v>
      </c>
      <c r="F35" s="79"/>
      <c r="G35" s="77"/>
      <c r="H35" s="62">
        <f t="shared" si="11"/>
        <v>0</v>
      </c>
      <c r="I35" s="64">
        <f t="shared" si="12"/>
        <v>0</v>
      </c>
      <c r="J35" s="64">
        <f t="shared" si="13"/>
        <v>0</v>
      </c>
      <c r="K35" s="64">
        <f t="shared" si="14"/>
        <v>0</v>
      </c>
    </row>
    <row r="36" spans="1:12" s="61" customFormat="1" outlineLevel="1" x14ac:dyDescent="0.25">
      <c r="A36" s="78"/>
      <c r="B36" s="83" t="s">
        <v>120</v>
      </c>
      <c r="C36" s="82" t="s">
        <v>80</v>
      </c>
      <c r="D36" s="80" t="s">
        <v>60</v>
      </c>
      <c r="E36" s="41">
        <v>7</v>
      </c>
      <c r="F36" s="79"/>
      <c r="G36" s="77"/>
      <c r="H36" s="62">
        <f t="shared" si="11"/>
        <v>0</v>
      </c>
      <c r="I36" s="64">
        <f t="shared" si="12"/>
        <v>0</v>
      </c>
      <c r="J36" s="64">
        <f t="shared" si="13"/>
        <v>0</v>
      </c>
      <c r="K36" s="64">
        <f t="shared" si="14"/>
        <v>0</v>
      </c>
    </row>
    <row r="37" spans="1:12" s="61" customFormat="1" outlineLevel="1" x14ac:dyDescent="0.25">
      <c r="A37" s="107"/>
      <c r="B37" s="113" t="s">
        <v>121</v>
      </c>
      <c r="C37" s="109" t="s">
        <v>81</v>
      </c>
      <c r="D37" s="110"/>
      <c r="E37" s="111"/>
      <c r="F37" s="79"/>
      <c r="G37" s="77"/>
      <c r="H37" s="112"/>
      <c r="I37" s="77">
        <f>SUM(I38:I41)</f>
        <v>0</v>
      </c>
      <c r="J37" s="77">
        <f t="shared" ref="J37:K37" si="15">SUM(J38:J41)</f>
        <v>0</v>
      </c>
      <c r="K37" s="77">
        <f t="shared" si="15"/>
        <v>0</v>
      </c>
    </row>
    <row r="38" spans="1:12" s="61" customFormat="1" outlineLevel="1" x14ac:dyDescent="0.25">
      <c r="A38" s="78"/>
      <c r="B38" s="83" t="s">
        <v>122</v>
      </c>
      <c r="C38" s="82" t="s">
        <v>82</v>
      </c>
      <c r="D38" s="80" t="s">
        <v>87</v>
      </c>
      <c r="E38" s="106">
        <f>43.1*15</f>
        <v>647</v>
      </c>
      <c r="F38" s="79"/>
      <c r="G38" s="77"/>
      <c r="H38" s="62">
        <f t="shared" ref="H38:H41" si="16">SUM(F38:G38)</f>
        <v>0</v>
      </c>
      <c r="I38" s="64">
        <f t="shared" ref="I38:I41" si="17">E38*F38</f>
        <v>0</v>
      </c>
      <c r="J38" s="64">
        <f t="shared" ref="J38:J41" si="18">G38*E38</f>
        <v>0</v>
      </c>
      <c r="K38" s="64">
        <f t="shared" ref="K38:K41" si="19">H38*E38</f>
        <v>0</v>
      </c>
      <c r="L38" s="61" t="s">
        <v>83</v>
      </c>
    </row>
    <row r="39" spans="1:12" s="61" customFormat="1" outlineLevel="1" x14ac:dyDescent="0.25">
      <c r="A39" s="78"/>
      <c r="B39" s="83" t="s">
        <v>123</v>
      </c>
      <c r="C39" s="82" t="s">
        <v>84</v>
      </c>
      <c r="D39" s="80" t="s">
        <v>87</v>
      </c>
      <c r="E39" s="106">
        <f>52.85*8</f>
        <v>423</v>
      </c>
      <c r="F39" s="79"/>
      <c r="G39" s="77"/>
      <c r="H39" s="62">
        <f t="shared" si="16"/>
        <v>0</v>
      </c>
      <c r="I39" s="64">
        <f t="shared" si="17"/>
        <v>0</v>
      </c>
      <c r="J39" s="64">
        <f t="shared" si="18"/>
        <v>0</v>
      </c>
      <c r="K39" s="64">
        <f t="shared" si="19"/>
        <v>0</v>
      </c>
      <c r="L39" s="61" t="s">
        <v>85</v>
      </c>
    </row>
    <row r="40" spans="1:12" s="61" customFormat="1" outlineLevel="1" x14ac:dyDescent="0.25">
      <c r="A40" s="78"/>
      <c r="B40" s="83" t="s">
        <v>124</v>
      </c>
      <c r="C40" s="82" t="s">
        <v>86</v>
      </c>
      <c r="D40" s="80" t="s">
        <v>87</v>
      </c>
      <c r="E40" s="106">
        <f>30.8*8</f>
        <v>246</v>
      </c>
      <c r="F40" s="79"/>
      <c r="G40" s="77"/>
      <c r="H40" s="62">
        <f t="shared" si="16"/>
        <v>0</v>
      </c>
      <c r="I40" s="64">
        <f t="shared" si="17"/>
        <v>0</v>
      </c>
      <c r="J40" s="64">
        <f t="shared" si="18"/>
        <v>0</v>
      </c>
      <c r="K40" s="64">
        <f t="shared" si="19"/>
        <v>0</v>
      </c>
      <c r="L40" s="61" t="s">
        <v>85</v>
      </c>
    </row>
    <row r="41" spans="1:12" s="61" customFormat="1" outlineLevel="1" x14ac:dyDescent="0.25">
      <c r="A41" s="78"/>
      <c r="B41" s="83" t="s">
        <v>125</v>
      </c>
      <c r="C41" s="82" t="s">
        <v>91</v>
      </c>
      <c r="D41" s="80" t="s">
        <v>87</v>
      </c>
      <c r="E41" s="106">
        <f>9.58*5</f>
        <v>48</v>
      </c>
      <c r="F41" s="79"/>
      <c r="G41" s="77"/>
      <c r="H41" s="62">
        <f t="shared" si="16"/>
        <v>0</v>
      </c>
      <c r="I41" s="64">
        <f t="shared" si="17"/>
        <v>0</v>
      </c>
      <c r="J41" s="64">
        <f t="shared" si="18"/>
        <v>0</v>
      </c>
      <c r="K41" s="64">
        <f t="shared" si="19"/>
        <v>0</v>
      </c>
      <c r="L41" s="61" t="s">
        <v>88</v>
      </c>
    </row>
    <row r="42" spans="1:12" s="61" customFormat="1" outlineLevel="1" x14ac:dyDescent="0.25">
      <c r="A42" s="86"/>
      <c r="B42" s="99" t="s">
        <v>126</v>
      </c>
      <c r="C42" s="87" t="s">
        <v>89</v>
      </c>
      <c r="D42" s="88"/>
      <c r="E42" s="89"/>
      <c r="F42" s="90"/>
      <c r="G42" s="91"/>
      <c r="H42" s="92"/>
      <c r="I42" s="91">
        <f>SUM(I43)</f>
        <v>0</v>
      </c>
      <c r="J42" s="91">
        <f t="shared" ref="J42:K42" si="20">SUM(J43)</f>
        <v>0</v>
      </c>
      <c r="K42" s="91">
        <f t="shared" si="20"/>
        <v>0</v>
      </c>
    </row>
    <row r="43" spans="1:12" s="61" customFormat="1" ht="15" customHeight="1" outlineLevel="1" x14ac:dyDescent="0.25">
      <c r="A43" s="78"/>
      <c r="B43" s="83" t="s">
        <v>127</v>
      </c>
      <c r="C43" s="82" t="s">
        <v>90</v>
      </c>
      <c r="D43" s="80" t="s">
        <v>87</v>
      </c>
      <c r="E43" s="41">
        <f>15*5</f>
        <v>75</v>
      </c>
      <c r="F43" s="79"/>
      <c r="G43" s="77"/>
      <c r="H43" s="62">
        <f t="shared" ref="H43" si="21">SUM(F43:G43)</f>
        <v>0</v>
      </c>
      <c r="I43" s="64">
        <f t="shared" ref="I43" si="22">E43*F43</f>
        <v>0</v>
      </c>
      <c r="J43" s="64">
        <f t="shared" ref="J43" si="23">G43*E43</f>
        <v>0</v>
      </c>
      <c r="K43" s="64">
        <f t="shared" ref="K43" si="24">H43*E43</f>
        <v>0</v>
      </c>
      <c r="L43" s="61" t="s">
        <v>92</v>
      </c>
    </row>
    <row r="44" spans="1:12" s="61" customFormat="1" ht="15" customHeight="1" outlineLevel="1" x14ac:dyDescent="0.25">
      <c r="A44" s="107"/>
      <c r="B44" s="108" t="s">
        <v>128</v>
      </c>
      <c r="C44" s="109" t="s">
        <v>93</v>
      </c>
      <c r="D44" s="110"/>
      <c r="E44" s="111"/>
      <c r="F44" s="79"/>
      <c r="G44" s="77"/>
      <c r="H44" s="112"/>
      <c r="I44" s="77">
        <f>SUM(I45:I47)</f>
        <v>0</v>
      </c>
      <c r="J44" s="77">
        <f t="shared" ref="J44:K44" si="25">SUM(J45:J47)</f>
        <v>0</v>
      </c>
      <c r="K44" s="77">
        <f t="shared" si="25"/>
        <v>0</v>
      </c>
    </row>
    <row r="45" spans="1:12" s="61" customFormat="1" ht="15" customHeight="1" outlineLevel="1" x14ac:dyDescent="0.25">
      <c r="A45" s="78"/>
      <c r="B45" s="83" t="s">
        <v>129</v>
      </c>
      <c r="C45" s="82" t="s">
        <v>94</v>
      </c>
      <c r="D45" s="80" t="s">
        <v>87</v>
      </c>
      <c r="E45" s="106">
        <f>8*17.86</f>
        <v>143</v>
      </c>
      <c r="F45" s="79"/>
      <c r="G45" s="77"/>
      <c r="H45" s="62">
        <f t="shared" ref="H45:H47" si="26">SUM(F45:G45)</f>
        <v>0</v>
      </c>
      <c r="I45" s="64">
        <f t="shared" ref="I45:I47" si="27">E45*F45</f>
        <v>0</v>
      </c>
      <c r="J45" s="64">
        <f t="shared" ref="J45:J47" si="28">G45*E45</f>
        <v>0</v>
      </c>
      <c r="K45" s="64">
        <f t="shared" ref="K45:K47" si="29">H45*E45</f>
        <v>0</v>
      </c>
      <c r="L45" s="61" t="s">
        <v>85</v>
      </c>
    </row>
    <row r="46" spans="1:12" s="61" customFormat="1" ht="15" customHeight="1" outlineLevel="1" x14ac:dyDescent="0.25">
      <c r="A46" s="78"/>
      <c r="B46" s="81" t="s">
        <v>130</v>
      </c>
      <c r="C46" s="82" t="s">
        <v>95</v>
      </c>
      <c r="D46" s="80" t="s">
        <v>87</v>
      </c>
      <c r="E46" s="106">
        <f>9*4.5</f>
        <v>41</v>
      </c>
      <c r="F46" s="79"/>
      <c r="G46" s="77"/>
      <c r="H46" s="62">
        <f t="shared" si="26"/>
        <v>0</v>
      </c>
      <c r="I46" s="64">
        <f t="shared" si="27"/>
        <v>0</v>
      </c>
      <c r="J46" s="64">
        <f t="shared" si="28"/>
        <v>0</v>
      </c>
      <c r="K46" s="64">
        <f t="shared" si="29"/>
        <v>0</v>
      </c>
      <c r="L46" s="61" t="s">
        <v>96</v>
      </c>
    </row>
    <row r="47" spans="1:12" s="61" customFormat="1" ht="15" customHeight="1" outlineLevel="1" x14ac:dyDescent="0.25">
      <c r="A47" s="78"/>
      <c r="B47" s="81" t="s">
        <v>131</v>
      </c>
      <c r="C47" s="116" t="s">
        <v>97</v>
      </c>
      <c r="D47" s="80" t="s">
        <v>87</v>
      </c>
      <c r="E47" s="115">
        <v>603</v>
      </c>
      <c r="F47" s="79"/>
      <c r="G47" s="77"/>
      <c r="H47" s="62">
        <f t="shared" si="26"/>
        <v>0</v>
      </c>
      <c r="I47" s="64">
        <f t="shared" si="27"/>
        <v>0</v>
      </c>
      <c r="J47" s="64">
        <f t="shared" si="28"/>
        <v>0</v>
      </c>
      <c r="K47" s="64">
        <f t="shared" si="29"/>
        <v>0</v>
      </c>
    </row>
    <row r="48" spans="1:12" s="32" customFormat="1" x14ac:dyDescent="0.25">
      <c r="A48" s="60"/>
      <c r="B48" s="20"/>
      <c r="C48" s="76" t="s">
        <v>46</v>
      </c>
      <c r="D48" s="5"/>
      <c r="E48" s="41"/>
      <c r="F48" s="65"/>
      <c r="G48" s="64"/>
      <c r="H48" s="62"/>
      <c r="I48" s="63">
        <f>I18</f>
        <v>0</v>
      </c>
      <c r="J48" s="63">
        <f t="shared" ref="J48:K48" si="30">J18</f>
        <v>0</v>
      </c>
      <c r="K48" s="63">
        <f t="shared" si="30"/>
        <v>0</v>
      </c>
    </row>
    <row r="49" spans="1:15" s="32" customFormat="1" x14ac:dyDescent="0.25">
      <c r="A49" s="60"/>
      <c r="B49" s="20"/>
      <c r="C49" s="76" t="s">
        <v>132</v>
      </c>
      <c r="D49" s="5"/>
      <c r="E49" s="41"/>
      <c r="F49" s="65"/>
      <c r="G49" s="64"/>
      <c r="H49" s="62"/>
      <c r="I49" s="63"/>
      <c r="J49" s="63"/>
      <c r="K49" s="63">
        <f>ROUND(K48*22/122,2)</f>
        <v>0</v>
      </c>
    </row>
    <row r="50" spans="1:15" s="30" customFormat="1" x14ac:dyDescent="0.25">
      <c r="A50" s="142"/>
      <c r="B50" s="136" t="s">
        <v>100</v>
      </c>
      <c r="C50" s="137"/>
      <c r="D50" s="137"/>
      <c r="E50" s="137"/>
      <c r="F50" s="137"/>
      <c r="G50" s="137"/>
      <c r="H50" s="137"/>
      <c r="I50" s="137"/>
      <c r="J50" s="137"/>
      <c r="K50" s="137"/>
      <c r="N50" s="31"/>
      <c r="O50" s="31"/>
    </row>
    <row r="51" spans="1:15" x14ac:dyDescent="0.25">
      <c r="A51" s="143"/>
      <c r="B51" s="146" t="s">
        <v>16</v>
      </c>
      <c r="C51" s="147"/>
      <c r="D51" s="147"/>
      <c r="E51" s="147"/>
      <c r="F51" s="147"/>
      <c r="G51" s="147"/>
      <c r="H51" s="147"/>
      <c r="I51" s="147"/>
      <c r="J51" s="147"/>
      <c r="K51" s="147"/>
      <c r="N51" s="2"/>
      <c r="O51" s="2"/>
    </row>
    <row r="52" spans="1:15" ht="32.25" customHeight="1" x14ac:dyDescent="0.25">
      <c r="A52" s="143"/>
      <c r="B52" s="146" t="s">
        <v>18</v>
      </c>
      <c r="C52" s="147"/>
      <c r="D52" s="147"/>
      <c r="E52" s="147"/>
      <c r="F52" s="147"/>
      <c r="G52" s="147"/>
      <c r="H52" s="147"/>
      <c r="I52" s="147"/>
      <c r="J52" s="147"/>
      <c r="K52" s="147"/>
      <c r="N52" s="2"/>
      <c r="O52" s="2"/>
    </row>
    <row r="53" spans="1:15" ht="33.75" customHeight="1" x14ac:dyDescent="0.25">
      <c r="A53" s="143"/>
      <c r="B53" s="146" t="s">
        <v>62</v>
      </c>
      <c r="C53" s="147"/>
      <c r="D53" s="147"/>
      <c r="E53" s="147"/>
      <c r="F53" s="147"/>
      <c r="G53" s="147"/>
      <c r="H53" s="147"/>
      <c r="I53" s="147"/>
      <c r="J53" s="147"/>
      <c r="K53" s="147"/>
      <c r="N53" s="2"/>
      <c r="O53" s="2"/>
    </row>
    <row r="54" spans="1:15" ht="33" customHeight="1" x14ac:dyDescent="0.25">
      <c r="A54" s="143"/>
      <c r="B54" s="146" t="s">
        <v>19</v>
      </c>
      <c r="C54" s="147"/>
      <c r="D54" s="147"/>
      <c r="E54" s="147"/>
      <c r="F54" s="147"/>
      <c r="G54" s="147"/>
      <c r="H54" s="147"/>
      <c r="I54" s="147"/>
      <c r="J54" s="147"/>
      <c r="K54" s="147"/>
      <c r="N54" s="2"/>
      <c r="O54" s="2"/>
    </row>
    <row r="55" spans="1:15" ht="32.25" customHeight="1" x14ac:dyDescent="0.25">
      <c r="A55" s="143"/>
      <c r="B55" s="146" t="s">
        <v>61</v>
      </c>
      <c r="C55" s="147"/>
      <c r="D55" s="147"/>
      <c r="E55" s="147"/>
      <c r="F55" s="147"/>
      <c r="G55" s="147"/>
      <c r="H55" s="147"/>
      <c r="I55" s="147"/>
      <c r="J55" s="147"/>
      <c r="K55" s="147"/>
      <c r="N55" s="2"/>
      <c r="O55" s="2"/>
    </row>
    <row r="56" spans="1:15" x14ac:dyDescent="0.25">
      <c r="A56" s="143"/>
      <c r="B56" s="146" t="s">
        <v>20</v>
      </c>
      <c r="C56" s="147"/>
      <c r="D56" s="147"/>
      <c r="E56" s="147"/>
      <c r="F56" s="147"/>
      <c r="G56" s="147"/>
      <c r="H56" s="147"/>
      <c r="I56" s="147"/>
      <c r="J56" s="147"/>
      <c r="K56" s="147"/>
      <c r="N56" s="2"/>
      <c r="O56" s="2"/>
    </row>
    <row r="57" spans="1:15" x14ac:dyDescent="0.25">
      <c r="A57" s="143"/>
      <c r="B57" s="144" t="s">
        <v>31</v>
      </c>
      <c r="C57" s="145"/>
      <c r="D57" s="145"/>
      <c r="E57" s="145"/>
      <c r="F57" s="145"/>
      <c r="G57" s="145"/>
      <c r="H57" s="145"/>
      <c r="I57" s="145"/>
      <c r="J57" s="145"/>
      <c r="K57" s="145"/>
      <c r="N57" s="2"/>
      <c r="O57" s="2"/>
    </row>
    <row r="58" spans="1:15" ht="44.25" customHeight="1" x14ac:dyDescent="0.25">
      <c r="A58" s="143"/>
      <c r="B58" s="146" t="s">
        <v>59</v>
      </c>
      <c r="C58" s="147"/>
      <c r="D58" s="147"/>
      <c r="E58" s="147"/>
      <c r="F58" s="147"/>
      <c r="G58" s="147"/>
      <c r="H58" s="147"/>
      <c r="I58" s="147"/>
      <c r="J58" s="147"/>
      <c r="K58" s="147"/>
      <c r="N58" s="2"/>
      <c r="O58" s="2"/>
    </row>
    <row r="59" spans="1:15" x14ac:dyDescent="0.25">
      <c r="A59" s="143"/>
      <c r="B59" s="144" t="s">
        <v>21</v>
      </c>
      <c r="C59" s="145"/>
      <c r="D59" s="145"/>
      <c r="E59" s="145"/>
      <c r="F59" s="145"/>
      <c r="G59" s="145"/>
      <c r="H59" s="145"/>
      <c r="I59" s="145"/>
      <c r="J59" s="145"/>
      <c r="K59" s="145"/>
      <c r="N59" s="2"/>
      <c r="O59" s="2"/>
    </row>
    <row r="60" spans="1:15" ht="32.25" customHeight="1" x14ac:dyDescent="0.25">
      <c r="A60" s="143"/>
      <c r="B60" s="146" t="s">
        <v>22</v>
      </c>
      <c r="C60" s="147"/>
      <c r="D60" s="147"/>
      <c r="E60" s="147"/>
      <c r="F60" s="147"/>
      <c r="G60" s="147"/>
      <c r="H60" s="147"/>
      <c r="I60" s="147"/>
      <c r="J60" s="147"/>
      <c r="K60" s="147"/>
      <c r="N60" s="2"/>
      <c r="O60" s="2"/>
    </row>
    <row r="61" spans="1:15" ht="48.75" customHeight="1" x14ac:dyDescent="0.25">
      <c r="A61" s="143"/>
      <c r="B61" s="146" t="s">
        <v>32</v>
      </c>
      <c r="C61" s="147"/>
      <c r="D61" s="147"/>
      <c r="E61" s="147"/>
      <c r="F61" s="147"/>
      <c r="G61" s="147"/>
      <c r="H61" s="147"/>
      <c r="I61" s="147"/>
      <c r="J61" s="147"/>
      <c r="K61" s="147"/>
      <c r="N61" s="2"/>
      <c r="O61" s="2"/>
    </row>
    <row r="62" spans="1:15" x14ac:dyDescent="0.25">
      <c r="A62" s="28"/>
      <c r="B62" s="29" t="s">
        <v>23</v>
      </c>
      <c r="C62" s="69"/>
      <c r="D62" s="27"/>
      <c r="E62" s="43"/>
      <c r="F62" s="22"/>
      <c r="G62" s="22"/>
      <c r="H62" s="22"/>
      <c r="I62" s="22"/>
      <c r="J62" s="22"/>
      <c r="K62" s="22"/>
      <c r="N62" s="2"/>
      <c r="O62" s="2"/>
    </row>
    <row r="63" spans="1:15" x14ac:dyDescent="0.25">
      <c r="A63" s="25">
        <v>1</v>
      </c>
      <c r="B63" s="155" t="s">
        <v>15</v>
      </c>
      <c r="C63" s="155"/>
      <c r="D63" s="155"/>
      <c r="E63" s="43"/>
      <c r="F63" s="22"/>
      <c r="G63" s="22"/>
      <c r="H63" s="22"/>
      <c r="I63" s="22"/>
      <c r="J63" s="22"/>
      <c r="K63" s="22"/>
      <c r="N63" s="2"/>
      <c r="O63" s="2"/>
    </row>
    <row r="64" spans="1:15" x14ac:dyDescent="0.25">
      <c r="A64" s="25">
        <v>2</v>
      </c>
      <c r="B64" s="24" t="s">
        <v>14</v>
      </c>
      <c r="C64" s="70"/>
      <c r="D64" s="26"/>
      <c r="E64" s="43"/>
      <c r="F64" s="22"/>
      <c r="G64" s="22"/>
      <c r="H64" s="22"/>
      <c r="I64" s="22"/>
      <c r="J64" s="22"/>
      <c r="K64" s="22"/>
      <c r="N64" s="2"/>
      <c r="O64" s="2"/>
    </row>
    <row r="65" spans="1:15" x14ac:dyDescent="0.25">
      <c r="A65" s="25">
        <v>3</v>
      </c>
      <c r="B65" s="24" t="s">
        <v>13</v>
      </c>
      <c r="C65" s="70"/>
      <c r="D65" s="26"/>
      <c r="E65" s="43"/>
      <c r="F65" s="22"/>
      <c r="G65" s="22"/>
      <c r="H65" s="22"/>
      <c r="I65" s="22"/>
      <c r="J65" s="22"/>
      <c r="K65" s="22"/>
      <c r="N65" s="2"/>
      <c r="O65" s="2"/>
    </row>
    <row r="66" spans="1:15" x14ac:dyDescent="0.25">
      <c r="A66" s="25">
        <v>4</v>
      </c>
      <c r="B66" s="24" t="s">
        <v>24</v>
      </c>
      <c r="C66" s="70"/>
      <c r="D66" s="26"/>
      <c r="E66" s="43"/>
      <c r="F66" s="22"/>
      <c r="G66" s="22"/>
      <c r="H66" s="22"/>
      <c r="I66" s="22"/>
      <c r="J66" s="22"/>
      <c r="K66" s="22"/>
      <c r="N66" s="2"/>
      <c r="O66" s="2"/>
    </row>
    <row r="67" spans="1:15" x14ac:dyDescent="0.25">
      <c r="A67" s="25">
        <v>5</v>
      </c>
      <c r="B67" s="24" t="s">
        <v>25</v>
      </c>
      <c r="C67" s="70"/>
      <c r="D67" s="26"/>
      <c r="E67" s="43"/>
      <c r="F67" s="22"/>
      <c r="G67" s="22"/>
      <c r="H67" s="22"/>
      <c r="I67" s="22"/>
      <c r="J67" s="22"/>
      <c r="K67" s="22"/>
      <c r="N67" s="2"/>
      <c r="O67" s="2"/>
    </row>
    <row r="68" spans="1:15" x14ac:dyDescent="0.25">
      <c r="A68" s="25">
        <v>6</v>
      </c>
      <c r="B68" s="24" t="s">
        <v>26</v>
      </c>
      <c r="C68" s="70"/>
      <c r="D68" s="26"/>
      <c r="E68" s="43"/>
      <c r="F68" s="22"/>
      <c r="G68" s="22"/>
      <c r="H68" s="22"/>
      <c r="I68" s="22"/>
      <c r="J68" s="22"/>
      <c r="K68" s="22"/>
      <c r="N68" s="2"/>
      <c r="O68" s="2"/>
    </row>
    <row r="69" spans="1:15" x14ac:dyDescent="0.25">
      <c r="A69" s="25">
        <v>7</v>
      </c>
      <c r="B69" s="24" t="s">
        <v>27</v>
      </c>
      <c r="C69" s="70"/>
      <c r="D69" s="26"/>
      <c r="E69" s="43"/>
      <c r="F69" s="22"/>
      <c r="G69" s="22"/>
      <c r="H69" s="22"/>
      <c r="I69" s="22"/>
      <c r="J69" s="22"/>
      <c r="K69" s="22"/>
      <c r="N69" s="2"/>
      <c r="O69" s="2"/>
    </row>
    <row r="70" spans="1:15" x14ac:dyDescent="0.25">
      <c r="A70" s="25">
        <v>8</v>
      </c>
      <c r="B70" s="24" t="s">
        <v>28</v>
      </c>
      <c r="C70" s="70"/>
      <c r="D70" s="26"/>
      <c r="E70" s="43"/>
      <c r="F70" s="22"/>
      <c r="G70" s="22"/>
      <c r="H70" s="22"/>
      <c r="I70" s="22"/>
      <c r="J70" s="22"/>
      <c r="K70" s="22"/>
      <c r="N70" s="2"/>
      <c r="O70" s="2"/>
    </row>
    <row r="71" spans="1:15" x14ac:dyDescent="0.25">
      <c r="A71" s="25">
        <v>9</v>
      </c>
      <c r="B71" s="24" t="s">
        <v>29</v>
      </c>
      <c r="C71" s="70"/>
      <c r="D71" s="26"/>
      <c r="E71" s="43"/>
      <c r="F71" s="22"/>
      <c r="G71" s="22"/>
      <c r="H71" s="22"/>
      <c r="I71" s="22"/>
      <c r="J71" s="22"/>
      <c r="K71" s="22"/>
      <c r="N71" s="2"/>
      <c r="O71" s="2"/>
    </row>
    <row r="72" spans="1:15" x14ac:dyDescent="0.25">
      <c r="A72" s="25">
        <v>10</v>
      </c>
      <c r="B72" s="24" t="s">
        <v>30</v>
      </c>
      <c r="C72" s="71"/>
      <c r="D72" s="23"/>
      <c r="E72" s="43"/>
      <c r="F72" s="22"/>
      <c r="G72" s="22"/>
      <c r="H72" s="22"/>
      <c r="I72" s="22"/>
      <c r="J72" s="22"/>
      <c r="K72" s="22"/>
      <c r="N72" s="2"/>
      <c r="O72" s="2"/>
    </row>
    <row r="73" spans="1:15" x14ac:dyDescent="0.25">
      <c r="A73" s="25">
        <v>11</v>
      </c>
      <c r="B73" s="24" t="s">
        <v>47</v>
      </c>
      <c r="C73" s="71"/>
      <c r="D73" s="23"/>
      <c r="E73" s="43"/>
      <c r="F73" s="22"/>
      <c r="G73" s="22"/>
      <c r="H73" s="22"/>
      <c r="I73" s="22"/>
      <c r="J73" s="22"/>
      <c r="K73" s="22"/>
      <c r="N73" s="2"/>
      <c r="O73" s="2"/>
    </row>
    <row r="74" spans="1:15" ht="15.75" customHeight="1" x14ac:dyDescent="0.25">
      <c r="A74" s="25">
        <v>12</v>
      </c>
      <c r="B74" s="24" t="s">
        <v>17</v>
      </c>
      <c r="C74" s="71"/>
      <c r="D74" s="23"/>
      <c r="E74" s="43"/>
      <c r="F74" s="22"/>
      <c r="G74" s="22"/>
      <c r="H74" s="22"/>
      <c r="I74" s="22"/>
      <c r="J74" s="22"/>
      <c r="K74" s="22"/>
    </row>
    <row r="75" spans="1:15" s="21" customFormat="1" x14ac:dyDescent="0.25">
      <c r="A75" s="19"/>
      <c r="B75" s="18"/>
      <c r="C75" s="72"/>
      <c r="D75" s="17"/>
      <c r="E75" s="43"/>
      <c r="F75" s="22"/>
      <c r="G75" s="22"/>
      <c r="H75" s="22"/>
      <c r="I75" s="22"/>
      <c r="J75" s="22"/>
      <c r="K75" s="22"/>
    </row>
    <row r="76" spans="1:15" s="55" customFormat="1" ht="18" customHeight="1" x14ac:dyDescent="0.25">
      <c r="A76" s="51" t="s">
        <v>101</v>
      </c>
      <c r="B76" s="52"/>
      <c r="C76" s="53"/>
      <c r="D76" s="54"/>
      <c r="E76" s="42"/>
      <c r="F76" s="22"/>
      <c r="G76" s="22"/>
      <c r="H76" s="22"/>
      <c r="I76" s="22"/>
      <c r="J76" s="22"/>
      <c r="K76" s="22"/>
    </row>
    <row r="77" spans="1:15" s="30" customFormat="1" ht="12" customHeight="1" x14ac:dyDescent="0.25">
      <c r="A77" s="46"/>
      <c r="B77" s="47"/>
      <c r="C77" s="73"/>
      <c r="D77" s="17"/>
      <c r="E77" s="43"/>
      <c r="F77" s="22"/>
      <c r="G77" s="22"/>
      <c r="H77" s="22"/>
      <c r="I77" s="22"/>
      <c r="J77" s="22"/>
      <c r="K77" s="22"/>
    </row>
    <row r="78" spans="1:15" s="49" customFormat="1" ht="15" customHeight="1" x14ac:dyDescent="0.2">
      <c r="A78" s="48" t="s">
        <v>36</v>
      </c>
      <c r="B78" s="48"/>
      <c r="C78" s="74"/>
      <c r="D78" s="48"/>
      <c r="E78" s="48"/>
      <c r="F78" s="48"/>
      <c r="G78" s="48"/>
      <c r="H78" s="48"/>
      <c r="I78" s="48"/>
      <c r="J78" s="48"/>
      <c r="K78" s="48"/>
      <c r="L78" s="56"/>
    </row>
    <row r="79" spans="1:15" s="49" customFormat="1" ht="12.75" customHeight="1" x14ac:dyDescent="0.2">
      <c r="A79" s="50"/>
      <c r="B79" s="153" t="s">
        <v>37</v>
      </c>
      <c r="C79" s="154"/>
      <c r="D79" s="157"/>
      <c r="E79" s="157"/>
      <c r="F79" s="157"/>
      <c r="G79" s="157"/>
      <c r="H79" s="157"/>
      <c r="I79" s="157"/>
      <c r="J79" s="157"/>
      <c r="K79" s="157"/>
      <c r="L79" s="57"/>
    </row>
    <row r="80" spans="1:15" s="49" customFormat="1" ht="12.75" x14ac:dyDescent="0.2">
      <c r="A80" s="50"/>
      <c r="B80" s="153" t="s">
        <v>38</v>
      </c>
      <c r="C80" s="154"/>
      <c r="D80" s="156"/>
      <c r="E80" s="156"/>
      <c r="F80" s="156"/>
      <c r="G80" s="156"/>
      <c r="H80" s="156"/>
      <c r="I80" s="156"/>
      <c r="J80" s="156"/>
      <c r="K80" s="156"/>
      <c r="L80" s="58"/>
    </row>
    <row r="81" spans="1:12" s="49" customFormat="1" ht="12.75" x14ac:dyDescent="0.2">
      <c r="A81" s="50"/>
      <c r="B81" s="160" t="s">
        <v>39</v>
      </c>
      <c r="C81" s="161"/>
      <c r="D81" s="157"/>
      <c r="E81" s="157"/>
      <c r="F81" s="157"/>
      <c r="G81" s="157"/>
      <c r="H81" s="157"/>
      <c r="I81" s="157"/>
      <c r="J81" s="157"/>
      <c r="K81" s="157"/>
      <c r="L81" s="57"/>
    </row>
    <row r="82" spans="1:12" s="49" customFormat="1" ht="12.75" x14ac:dyDescent="0.2">
      <c r="A82" s="50"/>
      <c r="B82" s="160" t="s">
        <v>40</v>
      </c>
      <c r="C82" s="161"/>
      <c r="D82" s="157"/>
      <c r="E82" s="157"/>
      <c r="F82" s="157"/>
      <c r="G82" s="157"/>
      <c r="H82" s="157"/>
      <c r="I82" s="157"/>
      <c r="J82" s="157"/>
      <c r="K82" s="157"/>
      <c r="L82" s="57"/>
    </row>
    <row r="83" spans="1:12" s="49" customFormat="1" ht="12.75" customHeight="1" x14ac:dyDescent="0.2">
      <c r="A83" s="50"/>
      <c r="B83" s="158" t="s">
        <v>41</v>
      </c>
      <c r="C83" s="159"/>
      <c r="D83" s="156"/>
      <c r="E83" s="156"/>
      <c r="F83" s="156"/>
      <c r="G83" s="156"/>
      <c r="H83" s="156"/>
      <c r="I83" s="156"/>
      <c r="J83" s="156"/>
      <c r="K83" s="156"/>
      <c r="L83" s="58"/>
    </row>
    <row r="84" spans="1:12" s="49" customFormat="1" ht="12.75" customHeight="1" x14ac:dyDescent="0.2">
      <c r="A84" s="50"/>
      <c r="B84" s="153" t="s">
        <v>42</v>
      </c>
      <c r="C84" s="154"/>
      <c r="D84" s="157"/>
      <c r="E84" s="157"/>
      <c r="F84" s="157"/>
      <c r="G84" s="157"/>
      <c r="H84" s="157"/>
      <c r="I84" s="157"/>
      <c r="J84" s="157"/>
      <c r="K84" s="157"/>
      <c r="L84" s="57"/>
    </row>
    <row r="85" spans="1:12" s="49" customFormat="1" ht="12.75" x14ac:dyDescent="0.2">
      <c r="A85" s="50"/>
      <c r="B85" s="153" t="s">
        <v>43</v>
      </c>
      <c r="C85" s="154"/>
      <c r="D85" s="157"/>
      <c r="E85" s="157"/>
      <c r="F85" s="157"/>
      <c r="G85" s="157"/>
      <c r="H85" s="157"/>
      <c r="I85" s="157"/>
      <c r="J85" s="157"/>
      <c r="K85" s="157"/>
      <c r="L85" s="59"/>
    </row>
    <row r="86" spans="1:12" s="49" customFormat="1" ht="12.75" customHeight="1" x14ac:dyDescent="0.2">
      <c r="A86" s="50"/>
      <c r="B86" s="153" t="s">
        <v>44</v>
      </c>
      <c r="C86" s="154"/>
      <c r="D86" s="157"/>
      <c r="E86" s="157"/>
      <c r="F86" s="157"/>
      <c r="G86" s="157"/>
      <c r="H86" s="157"/>
      <c r="I86" s="157"/>
      <c r="J86" s="157"/>
      <c r="K86" s="157"/>
      <c r="L86" s="59"/>
    </row>
    <row r="87" spans="1:12" s="49" customFormat="1" ht="12.75" customHeight="1" x14ac:dyDescent="0.2">
      <c r="A87" s="50"/>
      <c r="B87" s="158" t="s">
        <v>49</v>
      </c>
      <c r="C87" s="166"/>
      <c r="D87" s="157"/>
      <c r="E87" s="157"/>
      <c r="F87" s="157"/>
      <c r="G87" s="157"/>
      <c r="H87" s="157"/>
      <c r="I87" s="157"/>
      <c r="J87" s="157"/>
      <c r="K87" s="157"/>
      <c r="L87" s="59"/>
    </row>
    <row r="88" spans="1:12" s="49" customFormat="1" ht="12.75" customHeight="1" x14ac:dyDescent="0.2">
      <c r="A88" s="50"/>
      <c r="B88" s="158" t="s">
        <v>50</v>
      </c>
      <c r="C88" s="159"/>
      <c r="D88" s="157"/>
      <c r="E88" s="157"/>
      <c r="F88" s="157"/>
      <c r="G88" s="157"/>
      <c r="H88" s="157"/>
      <c r="I88" s="157"/>
      <c r="J88" s="157"/>
      <c r="K88" s="157"/>
      <c r="L88" s="59"/>
    </row>
    <row r="89" spans="1:12" ht="15.75" customHeight="1" x14ac:dyDescent="0.25">
      <c r="A89" s="163" t="s">
        <v>48</v>
      </c>
      <c r="B89" s="163"/>
      <c r="C89" s="163"/>
      <c r="D89" s="163"/>
      <c r="E89" s="163"/>
      <c r="F89" s="163"/>
      <c r="G89" s="163"/>
      <c r="H89" s="163"/>
      <c r="I89" s="163"/>
      <c r="J89" s="163"/>
      <c r="K89" s="163"/>
      <c r="L89" s="13"/>
    </row>
    <row r="90" spans="1:12" x14ac:dyDescent="0.25">
      <c r="A90" s="163"/>
      <c r="B90" s="163"/>
      <c r="C90" s="163"/>
      <c r="D90" s="163"/>
      <c r="E90" s="163"/>
      <c r="F90" s="163"/>
      <c r="G90" s="163"/>
      <c r="H90" s="163"/>
      <c r="I90" s="163"/>
      <c r="J90" s="163"/>
      <c r="K90" s="163"/>
      <c r="L90" s="13"/>
    </row>
    <row r="91" spans="1:12" x14ac:dyDescent="0.25">
      <c r="A91" s="163"/>
      <c r="B91" s="163"/>
      <c r="C91" s="163"/>
      <c r="D91" s="163"/>
      <c r="E91" s="163"/>
      <c r="F91" s="163"/>
      <c r="G91" s="163"/>
      <c r="H91" s="163"/>
      <c r="I91" s="163"/>
      <c r="J91" s="163"/>
      <c r="K91" s="163"/>
      <c r="L91" s="13"/>
    </row>
    <row r="92" spans="1:12" x14ac:dyDescent="0.25">
      <c r="A92" s="163"/>
      <c r="B92" s="163"/>
      <c r="C92" s="163"/>
      <c r="D92" s="163"/>
      <c r="E92" s="163"/>
      <c r="F92" s="163"/>
      <c r="G92" s="163"/>
      <c r="H92" s="163"/>
      <c r="I92" s="163"/>
      <c r="J92" s="163"/>
      <c r="K92" s="163"/>
      <c r="L92" s="13"/>
    </row>
    <row r="93" spans="1:12" x14ac:dyDescent="0.25">
      <c r="A93" s="12"/>
      <c r="B93" s="12"/>
      <c r="C93" s="75"/>
      <c r="D93" s="14"/>
      <c r="E93" s="44"/>
      <c r="F93" s="13"/>
      <c r="G93" s="13"/>
      <c r="H93" s="13"/>
      <c r="I93" s="13"/>
      <c r="J93" s="13"/>
      <c r="K93" s="13"/>
      <c r="L93" s="13"/>
    </row>
    <row r="94" spans="1:12" x14ac:dyDescent="0.25">
      <c r="B94" s="164" t="s">
        <v>12</v>
      </c>
      <c r="C94" s="164"/>
      <c r="D94" s="165" t="s">
        <v>11</v>
      </c>
      <c r="E94" s="165"/>
      <c r="F94" s="165"/>
      <c r="G94" s="165"/>
      <c r="H94" s="165"/>
      <c r="I94" s="165"/>
      <c r="J94" s="165"/>
      <c r="K94" s="165"/>
    </row>
    <row r="95" spans="1:12" x14ac:dyDescent="0.25">
      <c r="B95" s="162" t="s">
        <v>133</v>
      </c>
      <c r="C95" s="162"/>
      <c r="D95" s="162" t="s">
        <v>10</v>
      </c>
      <c r="E95" s="162"/>
      <c r="F95" s="162"/>
      <c r="G95" s="162"/>
      <c r="H95" s="16"/>
      <c r="I95" s="15"/>
      <c r="J95" s="15"/>
      <c r="K95" s="15"/>
    </row>
  </sheetData>
  <mergeCells count="66">
    <mergeCell ref="B95:C95"/>
    <mergeCell ref="D95:G95"/>
    <mergeCell ref="B84:C84"/>
    <mergeCell ref="A89:K92"/>
    <mergeCell ref="B94:C94"/>
    <mergeCell ref="D94:K94"/>
    <mergeCell ref="B87:C87"/>
    <mergeCell ref="B88:C88"/>
    <mergeCell ref="D87:K87"/>
    <mergeCell ref="D88:K88"/>
    <mergeCell ref="B85:C85"/>
    <mergeCell ref="G11:K11"/>
    <mergeCell ref="B86:C86"/>
    <mergeCell ref="D84:K84"/>
    <mergeCell ref="D85:K85"/>
    <mergeCell ref="D86:K86"/>
    <mergeCell ref="D83:K83"/>
    <mergeCell ref="D81:K81"/>
    <mergeCell ref="D82:K82"/>
    <mergeCell ref="B83:C83"/>
    <mergeCell ref="B81:C81"/>
    <mergeCell ref="B82:C82"/>
    <mergeCell ref="B58:K58"/>
    <mergeCell ref="B51:K51"/>
    <mergeCell ref="D79:K79"/>
    <mergeCell ref="B79:C79"/>
    <mergeCell ref="B56:K56"/>
    <mergeCell ref="B53:K53"/>
    <mergeCell ref="B54:K54"/>
    <mergeCell ref="B80:C80"/>
    <mergeCell ref="B61:K61"/>
    <mergeCell ref="B63:D63"/>
    <mergeCell ref="D80:K80"/>
    <mergeCell ref="B60:K60"/>
    <mergeCell ref="B50:K50"/>
    <mergeCell ref="D11:F11"/>
    <mergeCell ref="A4:G4"/>
    <mergeCell ref="C6:D6"/>
    <mergeCell ref="G12:K12"/>
    <mergeCell ref="G13:K13"/>
    <mergeCell ref="G14:K14"/>
    <mergeCell ref="D10:F10"/>
    <mergeCell ref="I16:K16"/>
    <mergeCell ref="A50:A61"/>
    <mergeCell ref="B59:K59"/>
    <mergeCell ref="B55:K55"/>
    <mergeCell ref="B57:K57"/>
    <mergeCell ref="A16:A17"/>
    <mergeCell ref="F16:H16"/>
    <mergeCell ref="B52:K52"/>
    <mergeCell ref="E16:E17"/>
    <mergeCell ref="D16:D17"/>
    <mergeCell ref="C16:C17"/>
    <mergeCell ref="B16:B17"/>
    <mergeCell ref="A3:H3"/>
    <mergeCell ref="A9:B9"/>
    <mergeCell ref="D8:F8"/>
    <mergeCell ref="D9:F9"/>
    <mergeCell ref="D15:F15"/>
    <mergeCell ref="G8:K8"/>
    <mergeCell ref="G9:K9"/>
    <mergeCell ref="G15:K15"/>
    <mergeCell ref="D12:F12"/>
    <mergeCell ref="D13:F13"/>
    <mergeCell ref="D14:F14"/>
    <mergeCell ref="G10:K10"/>
  </mergeCells>
  <pageMargins left="0.23622047244094491" right="0.23622047244094491" top="0.74803149606299213" bottom="0.74803149606299213" header="0.31496062992125984" footer="0.31496062992125984"/>
  <pageSetup paperSize="9" scale="3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Подпорные стены</vt:lpstr>
      <vt:lpstr>'Подпорные стены'!Заголовки_для_печати</vt:lpstr>
      <vt:lpstr>'Подпорные стены'!Область_печати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Каитова Виктория Сергеевна</cp:lastModifiedBy>
  <cp:lastPrinted>2024-06-13T11:40:22Z</cp:lastPrinted>
  <dcterms:created xsi:type="dcterms:W3CDTF">2012-02-18T10:18:33Z</dcterms:created>
  <dcterms:modified xsi:type="dcterms:W3CDTF">2026-02-02T07:08:21Z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